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6-Appropriateness/ambulatory primary care physician visits linked to dispensations/"/>
    </mc:Choice>
  </mc:AlternateContent>
  <xr:revisionPtr revIDLastSave="3" documentId="11_81A7568C9FF218FD63524C7B3120DD5601D3081A" xr6:coauthVersionLast="47" xr6:coauthVersionMax="47" xr10:uidLastSave="{A8C4A8FE-A2E7-4DA8-845B-334AF55274B3}"/>
  <bookViews>
    <workbookView xWindow="90" yWindow="0" windowWidth="28770" windowHeight="15570" tabRatio="876" activeTab="6" xr2:uid="{00000000-000D-0000-FFFF-FFFF00000000}"/>
  </bookViews>
  <sheets>
    <sheet name="fig_data" sheetId="85" r:id="rId1"/>
    <sheet name="Suppltbl_rxNR_N" sheetId="77" r:id="rId2"/>
    <sheet name="Suppltbl_rxMR_N" sheetId="78" r:id="rId3"/>
    <sheet name="Suppltbl_rxR_N" sheetId="79" r:id="rId4"/>
    <sheet name="Suppltbl_rxNR_crdrt" sheetId="62" r:id="rId5"/>
    <sheet name="Suppltbl_rxMR_crdrt" sheetId="72" r:id="rId6"/>
    <sheet name="Suppltbl_rxR_crdrt" sheetId="73" r:id="rId7"/>
    <sheet name="tbl_data" sheetId="58" r:id="rId8"/>
    <sheet name="orig_data" sheetId="49" r:id="rId9"/>
  </sheets>
  <definedNames>
    <definedName name="_xlnm._FilterDatabase" localSheetId="0" hidden="1">fig_data!$B$21:$U$68</definedName>
    <definedName name="_xlnm._FilterDatabase" localSheetId="7" hidden="1">tbl_data!$B$27:$L$90</definedName>
    <definedName name="IDX" localSheetId="8">orig_data!#REF!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0" i="58" l="1"/>
  <c r="J90" i="58"/>
  <c r="I90" i="58"/>
  <c r="H90" i="58"/>
  <c r="G90" i="58"/>
  <c r="M90" i="58" s="1"/>
  <c r="F90" i="58"/>
  <c r="R90" i="58" s="1"/>
  <c r="K89" i="58"/>
  <c r="J89" i="58"/>
  <c r="V89" i="58" s="1"/>
  <c r="I89" i="58"/>
  <c r="H89" i="58"/>
  <c r="G89" i="58"/>
  <c r="F89" i="58"/>
  <c r="K88" i="58"/>
  <c r="J88" i="58"/>
  <c r="V88" i="58" s="1"/>
  <c r="I88" i="58"/>
  <c r="H88" i="58"/>
  <c r="G88" i="58"/>
  <c r="F88" i="58"/>
  <c r="K87" i="58"/>
  <c r="J87" i="58"/>
  <c r="V87" i="58" s="1"/>
  <c r="I87" i="58"/>
  <c r="H87" i="58"/>
  <c r="G87" i="58"/>
  <c r="F87" i="58"/>
  <c r="K86" i="58"/>
  <c r="J86" i="58"/>
  <c r="V86" i="58" s="1"/>
  <c r="I86" i="58"/>
  <c r="H86" i="58"/>
  <c r="G86" i="58"/>
  <c r="S86" i="58" s="1"/>
  <c r="F86" i="58"/>
  <c r="K85" i="58"/>
  <c r="J85" i="58"/>
  <c r="V85" i="58" s="1"/>
  <c r="I85" i="58"/>
  <c r="H85" i="58"/>
  <c r="G85" i="58"/>
  <c r="S85" i="58" s="1"/>
  <c r="F85" i="58"/>
  <c r="K84" i="58"/>
  <c r="J84" i="58"/>
  <c r="V84" i="58" s="1"/>
  <c r="I84" i="58"/>
  <c r="H84" i="58"/>
  <c r="G84" i="58"/>
  <c r="S84" i="58" s="1"/>
  <c r="F84" i="58"/>
  <c r="K82" i="58"/>
  <c r="J82" i="58"/>
  <c r="I82" i="58"/>
  <c r="H82" i="58"/>
  <c r="G82" i="58"/>
  <c r="F82" i="58"/>
  <c r="K81" i="58"/>
  <c r="J81" i="58"/>
  <c r="I81" i="58"/>
  <c r="H81" i="58"/>
  <c r="G81" i="58"/>
  <c r="F81" i="58"/>
  <c r="K80" i="58"/>
  <c r="J80" i="58"/>
  <c r="I80" i="58"/>
  <c r="H80" i="58"/>
  <c r="G80" i="58"/>
  <c r="F80" i="58"/>
  <c r="K79" i="58"/>
  <c r="J79" i="58"/>
  <c r="I79" i="58"/>
  <c r="H79" i="58"/>
  <c r="G79" i="58"/>
  <c r="F79" i="58"/>
  <c r="K78" i="58"/>
  <c r="J78" i="58"/>
  <c r="I78" i="58"/>
  <c r="H78" i="58"/>
  <c r="G78" i="58"/>
  <c r="F78" i="58"/>
  <c r="K77" i="58"/>
  <c r="J77" i="58"/>
  <c r="I77" i="58"/>
  <c r="H77" i="58"/>
  <c r="G77" i="58"/>
  <c r="F77" i="58"/>
  <c r="K76" i="58"/>
  <c r="J76" i="58"/>
  <c r="I76" i="58"/>
  <c r="H76" i="58"/>
  <c r="G76" i="58"/>
  <c r="F76" i="58"/>
  <c r="K74" i="58"/>
  <c r="J74" i="58"/>
  <c r="I74" i="58"/>
  <c r="H74" i="58"/>
  <c r="G74" i="58"/>
  <c r="F74" i="58"/>
  <c r="K73" i="58"/>
  <c r="J73" i="58"/>
  <c r="I73" i="58"/>
  <c r="H73" i="58"/>
  <c r="G73" i="58"/>
  <c r="F73" i="58"/>
  <c r="K72" i="58"/>
  <c r="J72" i="58"/>
  <c r="I72" i="58"/>
  <c r="H72" i="58"/>
  <c r="G72" i="58"/>
  <c r="F72" i="58"/>
  <c r="K71" i="58"/>
  <c r="J71" i="58"/>
  <c r="I71" i="58"/>
  <c r="H71" i="58"/>
  <c r="G71" i="58"/>
  <c r="F71" i="58"/>
  <c r="K70" i="58"/>
  <c r="J70" i="58"/>
  <c r="I70" i="58"/>
  <c r="H70" i="58"/>
  <c r="G70" i="58"/>
  <c r="F70" i="58"/>
  <c r="K69" i="58"/>
  <c r="J69" i="58"/>
  <c r="I69" i="58"/>
  <c r="H69" i="58"/>
  <c r="G69" i="58"/>
  <c r="F69" i="58"/>
  <c r="K68" i="58"/>
  <c r="J68" i="58"/>
  <c r="I68" i="58"/>
  <c r="H68" i="58"/>
  <c r="G68" i="58"/>
  <c r="F68" i="58"/>
  <c r="K66" i="58"/>
  <c r="J66" i="58"/>
  <c r="I66" i="58"/>
  <c r="H66" i="58"/>
  <c r="G66" i="58"/>
  <c r="F66" i="58"/>
  <c r="K65" i="58"/>
  <c r="J65" i="58"/>
  <c r="I65" i="58"/>
  <c r="H65" i="58"/>
  <c r="G65" i="58"/>
  <c r="F65" i="58"/>
  <c r="K64" i="58"/>
  <c r="W64" i="58" s="1"/>
  <c r="J64" i="58"/>
  <c r="I64" i="58"/>
  <c r="H64" i="58"/>
  <c r="G64" i="58"/>
  <c r="F64" i="58"/>
  <c r="K63" i="58"/>
  <c r="W63" i="58" s="1"/>
  <c r="J63" i="58"/>
  <c r="I63" i="58"/>
  <c r="H63" i="58"/>
  <c r="G63" i="58"/>
  <c r="S63" i="58" s="1"/>
  <c r="F63" i="58"/>
  <c r="K62" i="58"/>
  <c r="J62" i="58"/>
  <c r="I62" i="58"/>
  <c r="H62" i="58"/>
  <c r="G62" i="58"/>
  <c r="F62" i="58"/>
  <c r="K61" i="58"/>
  <c r="J61" i="58"/>
  <c r="I61" i="58"/>
  <c r="H61" i="58"/>
  <c r="T61" i="58" s="1"/>
  <c r="G61" i="58"/>
  <c r="S61" i="58" s="1"/>
  <c r="F61" i="58"/>
  <c r="K60" i="58"/>
  <c r="J60" i="58"/>
  <c r="I60" i="58"/>
  <c r="H60" i="58"/>
  <c r="G60" i="58"/>
  <c r="S60" i="58" s="1"/>
  <c r="F60" i="58"/>
  <c r="K58" i="58"/>
  <c r="J58" i="58"/>
  <c r="I58" i="58"/>
  <c r="H58" i="58"/>
  <c r="N58" i="58" s="1"/>
  <c r="G58" i="58"/>
  <c r="F58" i="58"/>
  <c r="K57" i="58"/>
  <c r="J57" i="58"/>
  <c r="V57" i="58" s="1"/>
  <c r="I57" i="58"/>
  <c r="H57" i="58"/>
  <c r="G57" i="58"/>
  <c r="F57" i="58"/>
  <c r="K56" i="58"/>
  <c r="J56" i="58"/>
  <c r="V56" i="58" s="1"/>
  <c r="I56" i="58"/>
  <c r="H56" i="58"/>
  <c r="G56" i="58"/>
  <c r="F56" i="58"/>
  <c r="K55" i="58"/>
  <c r="J55" i="58"/>
  <c r="V55" i="58" s="1"/>
  <c r="I55" i="58"/>
  <c r="H55" i="58"/>
  <c r="T55" i="58" s="1"/>
  <c r="G55" i="58"/>
  <c r="F55" i="58"/>
  <c r="K54" i="58"/>
  <c r="J54" i="58"/>
  <c r="V54" i="58" s="1"/>
  <c r="I54" i="58"/>
  <c r="H54" i="58"/>
  <c r="T54" i="58" s="1"/>
  <c r="G54" i="58"/>
  <c r="F54" i="58"/>
  <c r="K53" i="58"/>
  <c r="J53" i="58"/>
  <c r="V53" i="58" s="1"/>
  <c r="I53" i="58"/>
  <c r="H53" i="58"/>
  <c r="T53" i="58" s="1"/>
  <c r="G53" i="58"/>
  <c r="F53" i="58"/>
  <c r="K52" i="58"/>
  <c r="J52" i="58"/>
  <c r="V52" i="58" s="1"/>
  <c r="I52" i="58"/>
  <c r="H52" i="58"/>
  <c r="T52" i="58" s="1"/>
  <c r="G52" i="58"/>
  <c r="F52" i="58"/>
  <c r="K50" i="58"/>
  <c r="J50" i="58"/>
  <c r="I50" i="58"/>
  <c r="O50" i="58" s="1"/>
  <c r="H50" i="58"/>
  <c r="G50" i="58"/>
  <c r="F50" i="58"/>
  <c r="K49" i="58"/>
  <c r="J49" i="58"/>
  <c r="I49" i="58"/>
  <c r="H49" i="58"/>
  <c r="G49" i="58"/>
  <c r="F49" i="58"/>
  <c r="K48" i="58"/>
  <c r="W48" i="58" s="1"/>
  <c r="J48" i="58"/>
  <c r="V48" i="58" s="1"/>
  <c r="I48" i="58"/>
  <c r="U48" i="58" s="1"/>
  <c r="H48" i="58"/>
  <c r="G48" i="58"/>
  <c r="F48" i="58"/>
  <c r="K47" i="58"/>
  <c r="W47" i="58" s="1"/>
  <c r="J47" i="58"/>
  <c r="I47" i="58"/>
  <c r="U47" i="58" s="1"/>
  <c r="H47" i="58"/>
  <c r="G47" i="58"/>
  <c r="F47" i="58"/>
  <c r="K46" i="58"/>
  <c r="W46" i="58" s="1"/>
  <c r="J46" i="58"/>
  <c r="V46" i="58" s="1"/>
  <c r="I46" i="58"/>
  <c r="U46" i="58" s="1"/>
  <c r="H46" i="58"/>
  <c r="G46" i="58"/>
  <c r="F46" i="58"/>
  <c r="K45" i="58"/>
  <c r="W45" i="58" s="1"/>
  <c r="J45" i="58"/>
  <c r="I45" i="58"/>
  <c r="U45" i="58" s="1"/>
  <c r="H45" i="58"/>
  <c r="G45" i="58"/>
  <c r="F45" i="58"/>
  <c r="K44" i="58"/>
  <c r="W44" i="58" s="1"/>
  <c r="J44" i="58"/>
  <c r="V44" i="58" s="1"/>
  <c r="I44" i="58"/>
  <c r="U44" i="58" s="1"/>
  <c r="H44" i="58"/>
  <c r="G44" i="58"/>
  <c r="F44" i="58"/>
  <c r="K42" i="58"/>
  <c r="J42" i="58"/>
  <c r="P42" i="58" s="1"/>
  <c r="I42" i="58"/>
  <c r="H42" i="58"/>
  <c r="T42" i="58" s="1"/>
  <c r="G42" i="58"/>
  <c r="F42" i="58"/>
  <c r="K41" i="58"/>
  <c r="J41" i="58"/>
  <c r="I41" i="58"/>
  <c r="H41" i="58"/>
  <c r="G41" i="58"/>
  <c r="F41" i="58"/>
  <c r="K40" i="58"/>
  <c r="J40" i="58"/>
  <c r="V40" i="58" s="1"/>
  <c r="I40" i="58"/>
  <c r="H40" i="58"/>
  <c r="G40" i="58"/>
  <c r="F40" i="58"/>
  <c r="K39" i="58"/>
  <c r="J39" i="58"/>
  <c r="V39" i="58" s="1"/>
  <c r="I39" i="58"/>
  <c r="H39" i="58"/>
  <c r="T39" i="58" s="1"/>
  <c r="G39" i="58"/>
  <c r="F39" i="58"/>
  <c r="K38" i="58"/>
  <c r="J38" i="58"/>
  <c r="I38" i="58"/>
  <c r="H38" i="58"/>
  <c r="G38" i="58"/>
  <c r="F38" i="58"/>
  <c r="K37" i="58"/>
  <c r="J37" i="58"/>
  <c r="V37" i="58" s="1"/>
  <c r="I37" i="58"/>
  <c r="H37" i="58"/>
  <c r="G37" i="58"/>
  <c r="F37" i="58"/>
  <c r="K36" i="58"/>
  <c r="J36" i="58"/>
  <c r="V36" i="58" s="1"/>
  <c r="I36" i="58"/>
  <c r="H36" i="58"/>
  <c r="T36" i="58" s="1"/>
  <c r="G36" i="58"/>
  <c r="F36" i="58"/>
  <c r="K34" i="58"/>
  <c r="J34" i="58"/>
  <c r="I34" i="58"/>
  <c r="H34" i="58"/>
  <c r="G34" i="58"/>
  <c r="S34" i="58" s="1"/>
  <c r="F34" i="58"/>
  <c r="K33" i="58"/>
  <c r="J33" i="58"/>
  <c r="I33" i="58"/>
  <c r="H33" i="58"/>
  <c r="G33" i="58"/>
  <c r="F33" i="58"/>
  <c r="K32" i="58"/>
  <c r="J32" i="58"/>
  <c r="I32" i="58"/>
  <c r="H32" i="58"/>
  <c r="G32" i="58"/>
  <c r="F32" i="58"/>
  <c r="K31" i="58"/>
  <c r="J31" i="58"/>
  <c r="I31" i="58"/>
  <c r="H31" i="58"/>
  <c r="G31" i="58"/>
  <c r="S31" i="58" s="1"/>
  <c r="F31" i="58"/>
  <c r="K30" i="58"/>
  <c r="J30" i="58"/>
  <c r="I30" i="58"/>
  <c r="H30" i="58"/>
  <c r="G30" i="58"/>
  <c r="F30" i="58"/>
  <c r="K29" i="58"/>
  <c r="J29" i="58"/>
  <c r="I29" i="58"/>
  <c r="H29" i="58"/>
  <c r="G29" i="58"/>
  <c r="S29" i="58" s="1"/>
  <c r="F29" i="58"/>
  <c r="K28" i="58"/>
  <c r="J28" i="58"/>
  <c r="I28" i="58"/>
  <c r="H28" i="58"/>
  <c r="G28" i="58"/>
  <c r="S28" i="58" s="1"/>
  <c r="F28" i="58"/>
  <c r="K26" i="58"/>
  <c r="J26" i="58"/>
  <c r="I26" i="58"/>
  <c r="H26" i="58"/>
  <c r="T26" i="58" s="1"/>
  <c r="G26" i="58"/>
  <c r="F26" i="58"/>
  <c r="K25" i="58"/>
  <c r="J25" i="58"/>
  <c r="V25" i="58" s="1"/>
  <c r="I25" i="58"/>
  <c r="H25" i="58"/>
  <c r="G25" i="58"/>
  <c r="F25" i="58"/>
  <c r="K24" i="58"/>
  <c r="J24" i="58"/>
  <c r="V24" i="58" s="1"/>
  <c r="I24" i="58"/>
  <c r="H24" i="58"/>
  <c r="G24" i="58"/>
  <c r="F24" i="58"/>
  <c r="K23" i="58"/>
  <c r="J23" i="58"/>
  <c r="V23" i="58" s="1"/>
  <c r="I23" i="58"/>
  <c r="H23" i="58"/>
  <c r="T23" i="58" s="1"/>
  <c r="G23" i="58"/>
  <c r="F23" i="58"/>
  <c r="K22" i="58"/>
  <c r="J22" i="58"/>
  <c r="V22" i="58" s="1"/>
  <c r="I22" i="58"/>
  <c r="H22" i="58"/>
  <c r="T22" i="58" s="1"/>
  <c r="G22" i="58"/>
  <c r="F22" i="58"/>
  <c r="K21" i="58"/>
  <c r="J21" i="58"/>
  <c r="V21" i="58" s="1"/>
  <c r="I21" i="58"/>
  <c r="H21" i="58"/>
  <c r="T21" i="58" s="1"/>
  <c r="G21" i="58"/>
  <c r="F21" i="58"/>
  <c r="K20" i="58"/>
  <c r="J20" i="58"/>
  <c r="V20" i="58" s="1"/>
  <c r="I20" i="58"/>
  <c r="H20" i="58"/>
  <c r="T20" i="58" s="1"/>
  <c r="G20" i="58"/>
  <c r="F20" i="58"/>
  <c r="K18" i="58"/>
  <c r="J18" i="58"/>
  <c r="I18" i="58"/>
  <c r="H18" i="58"/>
  <c r="G18" i="58"/>
  <c r="F18" i="58"/>
  <c r="K17" i="58"/>
  <c r="J17" i="58"/>
  <c r="I17" i="58"/>
  <c r="H17" i="58"/>
  <c r="G17" i="58"/>
  <c r="F17" i="58"/>
  <c r="K16" i="58"/>
  <c r="J16" i="58"/>
  <c r="I16" i="58"/>
  <c r="H16" i="58"/>
  <c r="G16" i="58"/>
  <c r="F16" i="58"/>
  <c r="K15" i="58"/>
  <c r="J15" i="58"/>
  <c r="I15" i="58"/>
  <c r="H15" i="58"/>
  <c r="G15" i="58"/>
  <c r="F15" i="58"/>
  <c r="K14" i="58"/>
  <c r="J14" i="58"/>
  <c r="I14" i="58"/>
  <c r="H14" i="58"/>
  <c r="G14" i="58"/>
  <c r="F14" i="58"/>
  <c r="K13" i="58"/>
  <c r="J13" i="58"/>
  <c r="I13" i="58"/>
  <c r="H13" i="58"/>
  <c r="G13" i="58"/>
  <c r="F13" i="58"/>
  <c r="K12" i="58"/>
  <c r="J12" i="58"/>
  <c r="I12" i="58"/>
  <c r="H12" i="58"/>
  <c r="G12" i="58"/>
  <c r="F12" i="58"/>
  <c r="K10" i="58"/>
  <c r="J10" i="58"/>
  <c r="I10" i="58"/>
  <c r="U10" i="58" s="1"/>
  <c r="H10" i="58"/>
  <c r="G10" i="58"/>
  <c r="F10" i="58"/>
  <c r="R10" i="58" s="1"/>
  <c r="K9" i="58"/>
  <c r="J9" i="58"/>
  <c r="V9" i="58" s="1"/>
  <c r="I9" i="58"/>
  <c r="H9" i="58"/>
  <c r="T9" i="58" s="1"/>
  <c r="G9" i="58"/>
  <c r="F9" i="58"/>
  <c r="R9" i="58" s="1"/>
  <c r="K8" i="58"/>
  <c r="J8" i="58"/>
  <c r="V8" i="58" s="1"/>
  <c r="I8" i="58"/>
  <c r="H8" i="58"/>
  <c r="T8" i="58" s="1"/>
  <c r="G8" i="58"/>
  <c r="F8" i="58"/>
  <c r="R8" i="58" s="1"/>
  <c r="K7" i="58"/>
  <c r="J7" i="58"/>
  <c r="V7" i="58" s="1"/>
  <c r="I7" i="58"/>
  <c r="H7" i="58"/>
  <c r="T7" i="58" s="1"/>
  <c r="G7" i="58"/>
  <c r="S7" i="58" s="1"/>
  <c r="F7" i="58"/>
  <c r="K6" i="58"/>
  <c r="W6" i="58" s="1"/>
  <c r="J6" i="58"/>
  <c r="I6" i="58"/>
  <c r="U6" i="58" s="1"/>
  <c r="H6" i="58"/>
  <c r="T6" i="58" s="1"/>
  <c r="G6" i="58"/>
  <c r="F6" i="58"/>
  <c r="R6" i="58" s="1"/>
  <c r="K5" i="58"/>
  <c r="J5" i="58"/>
  <c r="V5" i="58" s="1"/>
  <c r="I5" i="58"/>
  <c r="H5" i="58"/>
  <c r="T5" i="58" s="1"/>
  <c r="G5" i="58"/>
  <c r="S5" i="58" s="1"/>
  <c r="F5" i="58"/>
  <c r="K4" i="58"/>
  <c r="W4" i="58" s="1"/>
  <c r="J4" i="58"/>
  <c r="I4" i="58"/>
  <c r="U4" i="58" s="1"/>
  <c r="H4" i="58"/>
  <c r="T4" i="58" s="1"/>
  <c r="G4" i="58"/>
  <c r="F4" i="58"/>
  <c r="R4" i="58" s="1"/>
  <c r="E90" i="58"/>
  <c r="D90" i="58"/>
  <c r="E89" i="58"/>
  <c r="D89" i="58"/>
  <c r="E88" i="58"/>
  <c r="D88" i="58"/>
  <c r="E87" i="58"/>
  <c r="D87" i="58"/>
  <c r="E86" i="58"/>
  <c r="D86" i="58"/>
  <c r="E85" i="58"/>
  <c r="D85" i="58"/>
  <c r="E84" i="58"/>
  <c r="D84" i="58"/>
  <c r="E82" i="58"/>
  <c r="D82" i="58"/>
  <c r="E81" i="58"/>
  <c r="D81" i="58"/>
  <c r="E80" i="58"/>
  <c r="D80" i="58"/>
  <c r="E79" i="58"/>
  <c r="D79" i="58"/>
  <c r="E78" i="58"/>
  <c r="D78" i="58"/>
  <c r="E77" i="58"/>
  <c r="D77" i="58"/>
  <c r="E76" i="58"/>
  <c r="D76" i="58"/>
  <c r="E74" i="58"/>
  <c r="D74" i="58"/>
  <c r="E73" i="58"/>
  <c r="D73" i="58"/>
  <c r="E72" i="58"/>
  <c r="D72" i="58"/>
  <c r="E71" i="58"/>
  <c r="D71" i="58"/>
  <c r="E70" i="58"/>
  <c r="D70" i="58"/>
  <c r="E69" i="58"/>
  <c r="D69" i="58"/>
  <c r="E68" i="58"/>
  <c r="D68" i="58"/>
  <c r="E66" i="58"/>
  <c r="D66" i="58"/>
  <c r="E65" i="58"/>
  <c r="D65" i="58"/>
  <c r="E64" i="58"/>
  <c r="D64" i="58"/>
  <c r="E63" i="58"/>
  <c r="D63" i="58"/>
  <c r="E62" i="58"/>
  <c r="D62" i="58"/>
  <c r="E61" i="58"/>
  <c r="D61" i="58"/>
  <c r="E60" i="58"/>
  <c r="D60" i="58"/>
  <c r="E58" i="58"/>
  <c r="D58" i="58"/>
  <c r="E57" i="58"/>
  <c r="D57" i="58"/>
  <c r="E56" i="58"/>
  <c r="D56" i="58"/>
  <c r="E55" i="58"/>
  <c r="D55" i="58"/>
  <c r="E54" i="58"/>
  <c r="D54" i="58"/>
  <c r="E53" i="58"/>
  <c r="D53" i="58"/>
  <c r="E52" i="58"/>
  <c r="D52" i="58"/>
  <c r="E50" i="58"/>
  <c r="D50" i="58"/>
  <c r="E49" i="58"/>
  <c r="D49" i="58"/>
  <c r="E48" i="58"/>
  <c r="D48" i="58"/>
  <c r="E47" i="58"/>
  <c r="D47" i="58"/>
  <c r="E46" i="58"/>
  <c r="D46" i="58"/>
  <c r="E45" i="58"/>
  <c r="D45" i="58"/>
  <c r="E44" i="58"/>
  <c r="D44" i="58"/>
  <c r="E42" i="58"/>
  <c r="D42" i="58"/>
  <c r="E41" i="58"/>
  <c r="D41" i="58"/>
  <c r="E40" i="58"/>
  <c r="D40" i="58"/>
  <c r="E39" i="58"/>
  <c r="D39" i="58"/>
  <c r="E38" i="58"/>
  <c r="D38" i="58"/>
  <c r="E37" i="58"/>
  <c r="D37" i="58"/>
  <c r="E36" i="58"/>
  <c r="D36" i="58"/>
  <c r="E34" i="58"/>
  <c r="D34" i="58"/>
  <c r="E33" i="58"/>
  <c r="D33" i="58"/>
  <c r="E32" i="58"/>
  <c r="D32" i="58"/>
  <c r="E31" i="58"/>
  <c r="D31" i="58"/>
  <c r="E30" i="58"/>
  <c r="D30" i="58"/>
  <c r="E29" i="58"/>
  <c r="D29" i="58"/>
  <c r="E28" i="58"/>
  <c r="D28" i="58"/>
  <c r="E26" i="58"/>
  <c r="D26" i="58"/>
  <c r="E25" i="58"/>
  <c r="D25" i="58"/>
  <c r="E24" i="58"/>
  <c r="D24" i="58"/>
  <c r="E23" i="58"/>
  <c r="D23" i="58"/>
  <c r="E22" i="58"/>
  <c r="D22" i="58"/>
  <c r="E21" i="58"/>
  <c r="D21" i="58"/>
  <c r="E20" i="58"/>
  <c r="D20" i="58"/>
  <c r="E18" i="58"/>
  <c r="D18" i="58"/>
  <c r="E17" i="58"/>
  <c r="D17" i="58"/>
  <c r="E16" i="58"/>
  <c r="D16" i="58"/>
  <c r="E15" i="58"/>
  <c r="D15" i="58"/>
  <c r="E14" i="58"/>
  <c r="D14" i="58"/>
  <c r="E13" i="58"/>
  <c r="D13" i="58"/>
  <c r="E12" i="58"/>
  <c r="D12" i="58"/>
  <c r="D11" i="58"/>
  <c r="E11" i="58"/>
  <c r="E10" i="58"/>
  <c r="D10" i="58"/>
  <c r="E9" i="58"/>
  <c r="D9" i="58"/>
  <c r="E8" i="58"/>
  <c r="D8" i="58"/>
  <c r="E7" i="58"/>
  <c r="D7" i="58"/>
  <c r="E6" i="58"/>
  <c r="D6" i="58"/>
  <c r="E5" i="58"/>
  <c r="D5" i="58"/>
  <c r="S4" i="58" l="1"/>
  <c r="U5" i="58"/>
  <c r="W5" i="58"/>
  <c r="S6" i="58"/>
  <c r="U7" i="58"/>
  <c r="W7" i="58"/>
  <c r="S8" i="58"/>
  <c r="M8" i="58"/>
  <c r="U8" i="58"/>
  <c r="O8" i="58"/>
  <c r="W8" i="58"/>
  <c r="S9" i="58"/>
  <c r="M9" i="58"/>
  <c r="U9" i="58"/>
  <c r="O9" i="58"/>
  <c r="W9" i="58"/>
  <c r="S10" i="58"/>
  <c r="M10" i="58"/>
  <c r="W10" i="58"/>
  <c r="Q10" i="58"/>
  <c r="S12" i="58"/>
  <c r="U12" i="58"/>
  <c r="W12" i="58"/>
  <c r="S13" i="58"/>
  <c r="U13" i="58"/>
  <c r="W13" i="58"/>
  <c r="S14" i="58"/>
  <c r="U14" i="58"/>
  <c r="W14" i="58"/>
  <c r="S15" i="58"/>
  <c r="U15" i="58"/>
  <c r="W15" i="58"/>
  <c r="S16" i="58"/>
  <c r="M16" i="58"/>
  <c r="U16" i="58"/>
  <c r="O16" i="58"/>
  <c r="W16" i="58"/>
  <c r="S17" i="58"/>
  <c r="M17" i="58"/>
  <c r="U17" i="58"/>
  <c r="O17" i="58"/>
  <c r="W17" i="58"/>
  <c r="S18" i="58"/>
  <c r="M18" i="58"/>
  <c r="U18" i="58"/>
  <c r="O18" i="58"/>
  <c r="W18" i="58"/>
  <c r="Q18" i="58"/>
  <c r="S20" i="58"/>
  <c r="U20" i="58"/>
  <c r="W20" i="58"/>
  <c r="S21" i="58"/>
  <c r="U21" i="58"/>
  <c r="W21" i="58"/>
  <c r="S22" i="58"/>
  <c r="U22" i="58"/>
  <c r="O22" i="58"/>
  <c r="W22" i="58"/>
  <c r="S23" i="58"/>
  <c r="U23" i="58"/>
  <c r="W23" i="58"/>
  <c r="S24" i="58"/>
  <c r="M24" i="58"/>
  <c r="U24" i="58"/>
  <c r="O24" i="58"/>
  <c r="W24" i="58"/>
  <c r="S25" i="58"/>
  <c r="M25" i="58"/>
  <c r="U25" i="58"/>
  <c r="O25" i="58"/>
  <c r="W25" i="58"/>
  <c r="S26" i="58"/>
  <c r="M26" i="58"/>
  <c r="U26" i="58"/>
  <c r="O26" i="58"/>
  <c r="W26" i="58"/>
  <c r="Q26" i="58"/>
  <c r="U28" i="58"/>
  <c r="W28" i="58"/>
  <c r="U29" i="58"/>
  <c r="W29" i="58"/>
  <c r="Q29" i="58"/>
  <c r="S30" i="58"/>
  <c r="M30" i="58"/>
  <c r="U30" i="58"/>
  <c r="O30" i="58"/>
  <c r="W30" i="58"/>
  <c r="Q30" i="58"/>
  <c r="U31" i="58"/>
  <c r="W31" i="58"/>
  <c r="S32" i="58"/>
  <c r="M32" i="58"/>
  <c r="U32" i="58"/>
  <c r="O32" i="58"/>
  <c r="W32" i="58"/>
  <c r="S33" i="58"/>
  <c r="M33" i="58"/>
  <c r="U33" i="58"/>
  <c r="O33" i="58"/>
  <c r="W33" i="58"/>
  <c r="Q33" i="58"/>
  <c r="U34" i="58"/>
  <c r="O34" i="58"/>
  <c r="W34" i="58"/>
  <c r="Q34" i="58"/>
  <c r="S36" i="58"/>
  <c r="U36" i="58"/>
  <c r="W36" i="58"/>
  <c r="S37" i="58"/>
  <c r="U37" i="58"/>
  <c r="O37" i="58"/>
  <c r="W37" i="58"/>
  <c r="Q37" i="58"/>
  <c r="S38" i="58"/>
  <c r="M38" i="58"/>
  <c r="U38" i="58"/>
  <c r="O38" i="58"/>
  <c r="W38" i="58"/>
  <c r="Q38" i="58"/>
  <c r="S39" i="58"/>
  <c r="U39" i="58"/>
  <c r="W39" i="58"/>
  <c r="S40" i="58"/>
  <c r="M40" i="58"/>
  <c r="U40" i="58"/>
  <c r="O40" i="58"/>
  <c r="W40" i="58"/>
  <c r="S41" i="58"/>
  <c r="M41" i="58"/>
  <c r="U41" i="58"/>
  <c r="O41" i="58"/>
  <c r="W41" i="58"/>
  <c r="Q41" i="58"/>
  <c r="S42" i="58"/>
  <c r="M42" i="58"/>
  <c r="U42" i="58"/>
  <c r="O42" i="58"/>
  <c r="W42" i="58"/>
  <c r="Q42" i="58"/>
  <c r="S44" i="58"/>
  <c r="S45" i="58"/>
  <c r="S46" i="58"/>
  <c r="S47" i="58"/>
  <c r="S48" i="58"/>
  <c r="M48" i="58"/>
  <c r="S49" i="58"/>
  <c r="M49" i="58"/>
  <c r="U49" i="58"/>
  <c r="O49" i="58"/>
  <c r="W49" i="58"/>
  <c r="Q49" i="58"/>
  <c r="S50" i="58"/>
  <c r="M50" i="58"/>
  <c r="S52" i="58"/>
  <c r="U52" i="58"/>
  <c r="W52" i="58"/>
  <c r="S53" i="58"/>
  <c r="U53" i="58"/>
  <c r="W53" i="58"/>
  <c r="S54" i="58"/>
  <c r="U54" i="58"/>
  <c r="W54" i="58"/>
  <c r="Q54" i="58"/>
  <c r="S55" i="58"/>
  <c r="U55" i="58"/>
  <c r="W55" i="58"/>
  <c r="S56" i="58"/>
  <c r="M56" i="58"/>
  <c r="U56" i="58"/>
  <c r="O56" i="58"/>
  <c r="W56" i="58"/>
  <c r="S57" i="58"/>
  <c r="M57" i="58"/>
  <c r="U57" i="58"/>
  <c r="O57" i="58"/>
  <c r="W57" i="58"/>
  <c r="Q57" i="58"/>
  <c r="S58" i="58"/>
  <c r="M58" i="58"/>
  <c r="U58" i="58"/>
  <c r="O58" i="58"/>
  <c r="W58" i="58"/>
  <c r="Q58" i="58"/>
  <c r="U60" i="58"/>
  <c r="W60" i="58"/>
  <c r="U61" i="58"/>
  <c r="W61" i="58"/>
  <c r="S62" i="58"/>
  <c r="M62" i="58"/>
  <c r="U62" i="58"/>
  <c r="O62" i="58"/>
  <c r="W62" i="58"/>
  <c r="U63" i="58"/>
  <c r="S64" i="58"/>
  <c r="M64" i="58"/>
  <c r="U64" i="58"/>
  <c r="O64" i="58"/>
  <c r="S65" i="58"/>
  <c r="M65" i="58"/>
  <c r="U65" i="58"/>
  <c r="O65" i="58"/>
  <c r="W65" i="58"/>
  <c r="Q65" i="58"/>
  <c r="M66" i="58"/>
  <c r="S66" i="58"/>
  <c r="U66" i="58"/>
  <c r="O66" i="58"/>
  <c r="Q66" i="58"/>
  <c r="W66" i="58"/>
  <c r="S68" i="58"/>
  <c r="U68" i="58"/>
  <c r="W68" i="58"/>
  <c r="S69" i="58"/>
  <c r="U69" i="58"/>
  <c r="W69" i="58"/>
  <c r="S70" i="58"/>
  <c r="U70" i="58"/>
  <c r="O70" i="58"/>
  <c r="W70" i="58"/>
  <c r="S71" i="58"/>
  <c r="U71" i="58"/>
  <c r="W71" i="58"/>
  <c r="S72" i="58"/>
  <c r="M72" i="58"/>
  <c r="U72" i="58"/>
  <c r="O72" i="58"/>
  <c r="W72" i="58"/>
  <c r="S73" i="58"/>
  <c r="M73" i="58"/>
  <c r="U73" i="58"/>
  <c r="O73" i="58"/>
  <c r="W73" i="58"/>
  <c r="Q73" i="58"/>
  <c r="S74" i="58"/>
  <c r="M74" i="58"/>
  <c r="U74" i="58"/>
  <c r="O74" i="58"/>
  <c r="W74" i="58"/>
  <c r="Q74" i="58"/>
  <c r="S76" i="58"/>
  <c r="U76" i="58"/>
  <c r="W76" i="58"/>
  <c r="S77" i="58"/>
  <c r="U77" i="58"/>
  <c r="W77" i="58"/>
  <c r="S78" i="58"/>
  <c r="U78" i="58"/>
  <c r="W78" i="58"/>
  <c r="S79" i="58"/>
  <c r="U79" i="58"/>
  <c r="W79" i="58"/>
  <c r="S80" i="58"/>
  <c r="M80" i="58"/>
  <c r="U80" i="58"/>
  <c r="O80" i="58"/>
  <c r="W80" i="58"/>
  <c r="S81" i="58"/>
  <c r="M81" i="58"/>
  <c r="U81" i="58"/>
  <c r="O81" i="58"/>
  <c r="W81" i="58"/>
  <c r="S82" i="58"/>
  <c r="M82" i="58"/>
  <c r="U82" i="58"/>
  <c r="O82" i="58"/>
  <c r="W82" i="58"/>
  <c r="Q82" i="58"/>
  <c r="U84" i="58"/>
  <c r="W84" i="58"/>
  <c r="U85" i="58"/>
  <c r="O85" i="58"/>
  <c r="W85" i="58"/>
  <c r="U86" i="58"/>
  <c r="W86" i="58"/>
  <c r="S87" i="58"/>
  <c r="M87" i="58"/>
  <c r="U87" i="58"/>
  <c r="O87" i="58"/>
  <c r="W87" i="58"/>
  <c r="Q87" i="58"/>
  <c r="S88" i="58"/>
  <c r="M88" i="58"/>
  <c r="U88" i="58"/>
  <c r="W88" i="58"/>
  <c r="S89" i="58"/>
  <c r="M89" i="58"/>
  <c r="U89" i="58"/>
  <c r="W89" i="58"/>
  <c r="U90" i="58"/>
  <c r="O90" i="58"/>
  <c r="L8" i="58"/>
  <c r="N9" i="58"/>
  <c r="L10" i="58"/>
  <c r="V4" i="58"/>
  <c r="R5" i="58"/>
  <c r="V6" i="58"/>
  <c r="R7" i="58"/>
  <c r="N10" i="58"/>
  <c r="T10" i="58"/>
  <c r="V10" i="58"/>
  <c r="P10" i="58"/>
  <c r="R12" i="58"/>
  <c r="T12" i="58"/>
  <c r="V12" i="58"/>
  <c r="R13" i="58"/>
  <c r="T13" i="58"/>
  <c r="V13" i="58"/>
  <c r="R14" i="58"/>
  <c r="L14" i="58"/>
  <c r="T14" i="58"/>
  <c r="V14" i="58"/>
  <c r="R15" i="58"/>
  <c r="T15" i="58"/>
  <c r="V15" i="58"/>
  <c r="R16" i="58"/>
  <c r="L16" i="58"/>
  <c r="T16" i="58"/>
  <c r="N16" i="58"/>
  <c r="V16" i="58"/>
  <c r="R17" i="58"/>
  <c r="L17" i="58"/>
  <c r="T17" i="58"/>
  <c r="N17" i="58"/>
  <c r="V17" i="58"/>
  <c r="R18" i="58"/>
  <c r="L18" i="58"/>
  <c r="T18" i="58"/>
  <c r="N18" i="58"/>
  <c r="V18" i="58"/>
  <c r="P18" i="58"/>
  <c r="R20" i="58"/>
  <c r="R21" i="58"/>
  <c r="R22" i="58"/>
  <c r="L22" i="58"/>
  <c r="R23" i="58"/>
  <c r="R24" i="58"/>
  <c r="L24" i="58"/>
  <c r="T24" i="58"/>
  <c r="N24" i="58"/>
  <c r="R25" i="58"/>
  <c r="L25" i="58"/>
  <c r="T25" i="58"/>
  <c r="N25" i="58"/>
  <c r="R26" i="58"/>
  <c r="L26" i="58"/>
  <c r="V26" i="58"/>
  <c r="P26" i="58"/>
  <c r="R28" i="58"/>
  <c r="T28" i="58"/>
  <c r="V28" i="58"/>
  <c r="R29" i="58"/>
  <c r="L29" i="58"/>
  <c r="T29" i="58"/>
  <c r="V29" i="58"/>
  <c r="R30" i="58"/>
  <c r="L30" i="58"/>
  <c r="T30" i="58"/>
  <c r="N30" i="58"/>
  <c r="V30" i="58"/>
  <c r="R31" i="58"/>
  <c r="L31" i="58"/>
  <c r="T31" i="58"/>
  <c r="V31" i="58"/>
  <c r="R32" i="58"/>
  <c r="L32" i="58"/>
  <c r="T32" i="58"/>
  <c r="N32" i="58"/>
  <c r="V32" i="58"/>
  <c r="R33" i="58"/>
  <c r="L33" i="58"/>
  <c r="T33" i="58"/>
  <c r="N33" i="58"/>
  <c r="V33" i="58"/>
  <c r="R34" i="58"/>
  <c r="L34" i="58"/>
  <c r="T34" i="58"/>
  <c r="N34" i="58"/>
  <c r="V34" i="58"/>
  <c r="P34" i="58"/>
  <c r="R36" i="58"/>
  <c r="R37" i="58"/>
  <c r="L37" i="58"/>
  <c r="T37" i="58"/>
  <c r="N37" i="58"/>
  <c r="R38" i="58"/>
  <c r="L38" i="58"/>
  <c r="T38" i="58"/>
  <c r="N38" i="58"/>
  <c r="V38" i="58"/>
  <c r="P38" i="58"/>
  <c r="R39" i="58"/>
  <c r="R40" i="58"/>
  <c r="L40" i="58"/>
  <c r="T40" i="58"/>
  <c r="N40" i="58"/>
  <c r="R41" i="58"/>
  <c r="L41" i="58"/>
  <c r="T41" i="58"/>
  <c r="N41" i="58"/>
  <c r="V41" i="58"/>
  <c r="P41" i="58"/>
  <c r="R42" i="58"/>
  <c r="L42" i="58"/>
  <c r="R44" i="58"/>
  <c r="T44" i="58"/>
  <c r="R45" i="58"/>
  <c r="T45" i="58"/>
  <c r="V45" i="58"/>
  <c r="R46" i="58"/>
  <c r="T46" i="58"/>
  <c r="R47" i="58"/>
  <c r="T47" i="58"/>
  <c r="V47" i="58"/>
  <c r="R48" i="58"/>
  <c r="L48" i="58"/>
  <c r="T48" i="58"/>
  <c r="N48" i="58"/>
  <c r="R49" i="58"/>
  <c r="L49" i="58"/>
  <c r="T49" i="58"/>
  <c r="N49" i="58"/>
  <c r="V49" i="58"/>
  <c r="P49" i="58"/>
  <c r="R50" i="58"/>
  <c r="L50" i="58"/>
  <c r="T50" i="58"/>
  <c r="N50" i="58"/>
  <c r="V50" i="58"/>
  <c r="P50" i="58"/>
  <c r="R52" i="58"/>
  <c r="R53" i="58"/>
  <c r="R54" i="58"/>
  <c r="L54" i="58"/>
  <c r="R55" i="58"/>
  <c r="R56" i="58"/>
  <c r="L56" i="58"/>
  <c r="T56" i="58"/>
  <c r="N56" i="58"/>
  <c r="R57" i="58"/>
  <c r="L57" i="58"/>
  <c r="T57" i="58"/>
  <c r="N57" i="58"/>
  <c r="R58" i="58"/>
  <c r="L58" i="58"/>
  <c r="V58" i="58"/>
  <c r="P58" i="58"/>
  <c r="R60" i="58"/>
  <c r="T60" i="58"/>
  <c r="V60" i="58"/>
  <c r="R61" i="58"/>
  <c r="V61" i="58"/>
  <c r="R62" i="58"/>
  <c r="L62" i="58"/>
  <c r="T62" i="58"/>
  <c r="N62" i="58"/>
  <c r="V62" i="58"/>
  <c r="R63" i="58"/>
  <c r="T63" i="58"/>
  <c r="V63" i="58"/>
  <c r="R64" i="58"/>
  <c r="L64" i="58"/>
  <c r="T64" i="58"/>
  <c r="N64" i="58"/>
  <c r="V64" i="58"/>
  <c r="R65" i="58"/>
  <c r="L65" i="58"/>
  <c r="T65" i="58"/>
  <c r="N65" i="58"/>
  <c r="V65" i="58"/>
  <c r="P65" i="58"/>
  <c r="R66" i="58"/>
  <c r="L66" i="58"/>
  <c r="N66" i="58"/>
  <c r="T66" i="58"/>
  <c r="V66" i="58"/>
  <c r="P66" i="58"/>
  <c r="R68" i="58"/>
  <c r="T68" i="58"/>
  <c r="V68" i="58"/>
  <c r="R69" i="58"/>
  <c r="L69" i="58"/>
  <c r="T69" i="58"/>
  <c r="V69" i="58"/>
  <c r="R70" i="58"/>
  <c r="L70" i="58"/>
  <c r="T70" i="58"/>
  <c r="V70" i="58"/>
  <c r="R71" i="58"/>
  <c r="T71" i="58"/>
  <c r="V71" i="58"/>
  <c r="R72" i="58"/>
  <c r="L72" i="58"/>
  <c r="T72" i="58"/>
  <c r="N72" i="58"/>
  <c r="V72" i="58"/>
  <c r="R73" i="58"/>
  <c r="L73" i="58"/>
  <c r="T73" i="58"/>
  <c r="N73" i="58"/>
  <c r="V73" i="58"/>
  <c r="R74" i="58"/>
  <c r="L74" i="58"/>
  <c r="T74" i="58"/>
  <c r="N74" i="58"/>
  <c r="V74" i="58"/>
  <c r="P74" i="58"/>
  <c r="R76" i="58"/>
  <c r="T76" i="58"/>
  <c r="V76" i="58"/>
  <c r="R77" i="58"/>
  <c r="T77" i="58"/>
  <c r="V77" i="58"/>
  <c r="R78" i="58"/>
  <c r="T78" i="58"/>
  <c r="V78" i="58"/>
  <c r="R79" i="58"/>
  <c r="T79" i="58"/>
  <c r="V79" i="58"/>
  <c r="R80" i="58"/>
  <c r="L80" i="58"/>
  <c r="T80" i="58"/>
  <c r="N80" i="58"/>
  <c r="V80" i="58"/>
  <c r="R81" i="58"/>
  <c r="L81" i="58"/>
  <c r="T81" i="58"/>
  <c r="N81" i="58"/>
  <c r="V81" i="58"/>
  <c r="R82" i="58"/>
  <c r="L82" i="58"/>
  <c r="T82" i="58"/>
  <c r="N82" i="58"/>
  <c r="V82" i="58"/>
  <c r="P82" i="58"/>
  <c r="R84" i="58"/>
  <c r="L84" i="58"/>
  <c r="T84" i="58"/>
  <c r="R85" i="58"/>
  <c r="L85" i="58"/>
  <c r="T85" i="58"/>
  <c r="R86" i="58"/>
  <c r="L86" i="58"/>
  <c r="T86" i="58"/>
  <c r="R87" i="58"/>
  <c r="L87" i="58"/>
  <c r="T87" i="58"/>
  <c r="N87" i="58"/>
  <c r="R88" i="58"/>
  <c r="L88" i="58"/>
  <c r="T88" i="58"/>
  <c r="N88" i="58"/>
  <c r="R89" i="58"/>
  <c r="L89" i="58"/>
  <c r="T89" i="58"/>
  <c r="N89" i="58"/>
  <c r="T90" i="58"/>
  <c r="N90" i="58"/>
  <c r="V90" i="58"/>
  <c r="P90" i="58"/>
  <c r="N8" i="58"/>
  <c r="L9" i="58"/>
  <c r="O10" i="58"/>
  <c r="W90" i="58"/>
  <c r="Q90" i="58"/>
  <c r="P25" i="58"/>
  <c r="N26" i="58"/>
  <c r="M34" i="58"/>
  <c r="P57" i="58"/>
  <c r="T58" i="58"/>
  <c r="Q50" i="58"/>
  <c r="W50" i="58"/>
  <c r="U50" i="58"/>
  <c r="V42" i="58"/>
  <c r="N42" i="58"/>
  <c r="S90" i="58"/>
  <c r="L90" i="58"/>
  <c r="S3" i="85"/>
  <c r="S62" i="85"/>
  <c r="S61" i="85"/>
  <c r="S59" i="85"/>
  <c r="S58" i="85"/>
  <c r="S57" i="85"/>
  <c r="S55" i="85"/>
  <c r="S53" i="85"/>
  <c r="S52" i="85"/>
  <c r="S45" i="85"/>
  <c r="S40" i="85"/>
  <c r="S39" i="85"/>
  <c r="S34" i="85"/>
  <c r="S33" i="85"/>
  <c r="S30" i="85"/>
  <c r="S28" i="85"/>
  <c r="S25" i="85"/>
  <c r="S23" i="85"/>
  <c r="S20" i="85"/>
  <c r="S16" i="85"/>
  <c r="S14" i="85"/>
  <c r="S13" i="85"/>
  <c r="S12" i="85"/>
  <c r="S11" i="85"/>
  <c r="S10" i="85"/>
  <c r="S9" i="85"/>
  <c r="S8" i="85"/>
  <c r="S7" i="85"/>
  <c r="S4" i="85"/>
  <c r="K50" i="85"/>
  <c r="D50" i="85"/>
  <c r="E50" i="85"/>
  <c r="F50" i="85"/>
  <c r="G50" i="85"/>
  <c r="H50" i="85"/>
  <c r="I50" i="85"/>
  <c r="J50" i="85"/>
  <c r="K49" i="85"/>
  <c r="D49" i="85"/>
  <c r="E49" i="85"/>
  <c r="F49" i="85"/>
  <c r="G49" i="85"/>
  <c r="H49" i="85"/>
  <c r="I49" i="85"/>
  <c r="J49" i="85"/>
  <c r="K48" i="85"/>
  <c r="S48" i="85" s="1"/>
  <c r="D48" i="85"/>
  <c r="E48" i="85"/>
  <c r="F48" i="85"/>
  <c r="G48" i="85"/>
  <c r="O48" i="85" s="1"/>
  <c r="H48" i="85"/>
  <c r="I48" i="85"/>
  <c r="Q48" i="85" s="1"/>
  <c r="J48" i="85"/>
  <c r="R48" i="85" s="1"/>
  <c r="K47" i="85"/>
  <c r="D47" i="85"/>
  <c r="L47" i="85" s="1"/>
  <c r="E47" i="85"/>
  <c r="F47" i="85"/>
  <c r="G47" i="85"/>
  <c r="H47" i="85"/>
  <c r="I47" i="85"/>
  <c r="Q47" i="85" s="1"/>
  <c r="J47" i="85"/>
  <c r="R47" i="85" s="1"/>
  <c r="K46" i="85"/>
  <c r="D46" i="85"/>
  <c r="L46" i="85" s="1"/>
  <c r="E46" i="85"/>
  <c r="F46" i="85"/>
  <c r="G46" i="85"/>
  <c r="H46" i="85"/>
  <c r="I46" i="85"/>
  <c r="Q46" i="85" s="1"/>
  <c r="J46" i="85"/>
  <c r="R46" i="85" s="1"/>
  <c r="D45" i="85"/>
  <c r="L45" i="85" s="1"/>
  <c r="E45" i="85"/>
  <c r="F45" i="85"/>
  <c r="G45" i="85"/>
  <c r="O45" i="85" s="1"/>
  <c r="H45" i="85"/>
  <c r="I45" i="85"/>
  <c r="Q45" i="85" s="1"/>
  <c r="J45" i="85"/>
  <c r="R45" i="85" s="1"/>
  <c r="D14" i="85"/>
  <c r="E14" i="85"/>
  <c r="F14" i="85"/>
  <c r="G14" i="85"/>
  <c r="H14" i="85"/>
  <c r="I14" i="85"/>
  <c r="J14" i="85"/>
  <c r="D13" i="85"/>
  <c r="E13" i="85"/>
  <c r="F13" i="85"/>
  <c r="G13" i="85"/>
  <c r="H13" i="85"/>
  <c r="I13" i="85"/>
  <c r="J13" i="85"/>
  <c r="D12" i="85"/>
  <c r="E12" i="85"/>
  <c r="F12" i="85"/>
  <c r="G12" i="85"/>
  <c r="H12" i="85"/>
  <c r="I12" i="85"/>
  <c r="Q12" i="85" s="1"/>
  <c r="J12" i="85"/>
  <c r="R12" i="85" s="1"/>
  <c r="D11" i="85"/>
  <c r="L11" i="85" s="1"/>
  <c r="E11" i="85"/>
  <c r="F11" i="85"/>
  <c r="G11" i="85"/>
  <c r="H11" i="85"/>
  <c r="I11" i="85"/>
  <c r="Q11" i="85" s="1"/>
  <c r="J11" i="85"/>
  <c r="R11" i="85" s="1"/>
  <c r="D10" i="85"/>
  <c r="L10" i="85" s="1"/>
  <c r="E10" i="85"/>
  <c r="F10" i="85"/>
  <c r="G10" i="85"/>
  <c r="H10" i="85"/>
  <c r="I10" i="85"/>
  <c r="Q10" i="85" s="1"/>
  <c r="J10" i="85"/>
  <c r="R10" i="85" s="1"/>
  <c r="D9" i="85"/>
  <c r="L9" i="85" s="1"/>
  <c r="E9" i="85"/>
  <c r="F9" i="85"/>
  <c r="G9" i="85"/>
  <c r="O9" i="85" s="1"/>
  <c r="H9" i="85"/>
  <c r="I9" i="85"/>
  <c r="Q9" i="85" s="1"/>
  <c r="J9" i="85"/>
  <c r="R9" i="85" s="1"/>
  <c r="D20" i="85"/>
  <c r="E20" i="85"/>
  <c r="F20" i="85"/>
  <c r="G20" i="85"/>
  <c r="H20" i="85"/>
  <c r="I20" i="85"/>
  <c r="J20" i="85"/>
  <c r="K19" i="85"/>
  <c r="D19" i="85"/>
  <c r="E19" i="85"/>
  <c r="F19" i="85"/>
  <c r="G19" i="85"/>
  <c r="H19" i="85"/>
  <c r="I19" i="85"/>
  <c r="J19" i="85"/>
  <c r="K18" i="85"/>
  <c r="S18" i="85" s="1"/>
  <c r="D18" i="85"/>
  <c r="E18" i="85"/>
  <c r="F18" i="85"/>
  <c r="G18" i="85"/>
  <c r="H18" i="85"/>
  <c r="I18" i="85"/>
  <c r="Q18" i="85" s="1"/>
  <c r="J18" i="85"/>
  <c r="R18" i="85" s="1"/>
  <c r="J17" i="85"/>
  <c r="R17" i="85" s="1"/>
  <c r="I17" i="85"/>
  <c r="H17" i="85"/>
  <c r="G17" i="85"/>
  <c r="F17" i="85"/>
  <c r="E17" i="85"/>
  <c r="D17" i="85"/>
  <c r="L17" i="85" s="1"/>
  <c r="K17" i="85"/>
  <c r="D16" i="85"/>
  <c r="L16" i="85" s="1"/>
  <c r="E16" i="85"/>
  <c r="F16" i="85"/>
  <c r="G16" i="85"/>
  <c r="H16" i="85"/>
  <c r="I16" i="85"/>
  <c r="Q16" i="85" s="1"/>
  <c r="J16" i="85"/>
  <c r="R16" i="85" s="1"/>
  <c r="K15" i="85"/>
  <c r="D15" i="85"/>
  <c r="L15" i="85" s="1"/>
  <c r="E15" i="85"/>
  <c r="F15" i="85"/>
  <c r="G15" i="85"/>
  <c r="H15" i="85"/>
  <c r="I15" i="85"/>
  <c r="Q15" i="85" s="1"/>
  <c r="J15" i="85"/>
  <c r="R15" i="85" s="1"/>
  <c r="K26" i="85"/>
  <c r="D26" i="85"/>
  <c r="E26" i="85"/>
  <c r="F26" i="85"/>
  <c r="G26" i="85"/>
  <c r="H26" i="85"/>
  <c r="I26" i="85"/>
  <c r="J26" i="85"/>
  <c r="R26" i="85" s="1"/>
  <c r="D25" i="85"/>
  <c r="E25" i="85"/>
  <c r="F25" i="85"/>
  <c r="G25" i="85"/>
  <c r="H25" i="85"/>
  <c r="I25" i="85"/>
  <c r="J25" i="85"/>
  <c r="K24" i="85"/>
  <c r="S24" i="85" s="1"/>
  <c r="D24" i="85"/>
  <c r="L24" i="85" s="1"/>
  <c r="E24" i="85"/>
  <c r="F24" i="85"/>
  <c r="G24" i="85"/>
  <c r="H24" i="85"/>
  <c r="I24" i="85"/>
  <c r="Q24" i="85" s="1"/>
  <c r="J24" i="85"/>
  <c r="D23" i="85"/>
  <c r="L23" i="85" s="1"/>
  <c r="E23" i="85"/>
  <c r="F23" i="85"/>
  <c r="G23" i="85"/>
  <c r="O23" i="85" s="1"/>
  <c r="H23" i="85"/>
  <c r="I23" i="85"/>
  <c r="Q23" i="85" s="1"/>
  <c r="J23" i="85"/>
  <c r="R23" i="85" s="1"/>
  <c r="K22" i="85"/>
  <c r="D22" i="85"/>
  <c r="L22" i="85" s="1"/>
  <c r="E22" i="85"/>
  <c r="F22" i="85"/>
  <c r="G22" i="85"/>
  <c r="H22" i="85"/>
  <c r="I22" i="85"/>
  <c r="Q22" i="85" s="1"/>
  <c r="J22" i="85"/>
  <c r="R22" i="85" s="1"/>
  <c r="K21" i="85"/>
  <c r="S21" i="85" s="1"/>
  <c r="D21" i="85"/>
  <c r="L21" i="85" s="1"/>
  <c r="E21" i="85"/>
  <c r="F21" i="85"/>
  <c r="G21" i="85"/>
  <c r="H21" i="85"/>
  <c r="P21" i="85" s="1"/>
  <c r="I21" i="85"/>
  <c r="Q21" i="85" s="1"/>
  <c r="J21" i="85"/>
  <c r="R21" i="85" s="1"/>
  <c r="K56" i="85"/>
  <c r="D56" i="85"/>
  <c r="E56" i="85"/>
  <c r="F56" i="85"/>
  <c r="G56" i="85"/>
  <c r="H56" i="85"/>
  <c r="I56" i="85"/>
  <c r="J56" i="85"/>
  <c r="R56" i="85" s="1"/>
  <c r="D55" i="85"/>
  <c r="E55" i="85"/>
  <c r="F55" i="85"/>
  <c r="G55" i="85"/>
  <c r="H55" i="85"/>
  <c r="I55" i="85"/>
  <c r="J55" i="85"/>
  <c r="K54" i="85"/>
  <c r="D54" i="85"/>
  <c r="E54" i="85"/>
  <c r="F54" i="85"/>
  <c r="G54" i="85"/>
  <c r="H54" i="85"/>
  <c r="I54" i="85"/>
  <c r="Q54" i="85" s="1"/>
  <c r="J54" i="85"/>
  <c r="R54" i="85" s="1"/>
  <c r="D53" i="85"/>
  <c r="L53" i="85" s="1"/>
  <c r="E53" i="85"/>
  <c r="F53" i="85"/>
  <c r="G53" i="85"/>
  <c r="H53" i="85"/>
  <c r="I53" i="85"/>
  <c r="Q53" i="85" s="1"/>
  <c r="J53" i="85"/>
  <c r="R53" i="85" s="1"/>
  <c r="D52" i="85"/>
  <c r="L52" i="85" s="1"/>
  <c r="E52" i="85"/>
  <c r="F52" i="85"/>
  <c r="G52" i="85"/>
  <c r="H52" i="85"/>
  <c r="I52" i="85"/>
  <c r="Q52" i="85" s="1"/>
  <c r="J52" i="85"/>
  <c r="R52" i="85" s="1"/>
  <c r="K51" i="85"/>
  <c r="S51" i="85" s="1"/>
  <c r="D51" i="85"/>
  <c r="L51" i="85" s="1"/>
  <c r="E51" i="85"/>
  <c r="F51" i="85"/>
  <c r="G51" i="85"/>
  <c r="H51" i="85"/>
  <c r="I51" i="85"/>
  <c r="Q51" i="85" s="1"/>
  <c r="J51" i="85"/>
  <c r="R51" i="85" s="1"/>
  <c r="K44" i="85"/>
  <c r="D44" i="85"/>
  <c r="E44" i="85"/>
  <c r="F44" i="85"/>
  <c r="G44" i="85"/>
  <c r="H44" i="85"/>
  <c r="I44" i="85"/>
  <c r="J44" i="85"/>
  <c r="K43" i="85"/>
  <c r="D43" i="85"/>
  <c r="E43" i="85"/>
  <c r="F43" i="85"/>
  <c r="G43" i="85"/>
  <c r="H43" i="85"/>
  <c r="I43" i="85"/>
  <c r="J43" i="85"/>
  <c r="K42" i="85"/>
  <c r="S42" i="85" s="1"/>
  <c r="D42" i="85"/>
  <c r="E42" i="85"/>
  <c r="F42" i="85"/>
  <c r="G42" i="85"/>
  <c r="H42" i="85"/>
  <c r="I42" i="85"/>
  <c r="Q42" i="85" s="1"/>
  <c r="J42" i="85"/>
  <c r="K41" i="85"/>
  <c r="D41" i="85"/>
  <c r="L41" i="85" s="1"/>
  <c r="E41" i="85"/>
  <c r="F41" i="85"/>
  <c r="G41" i="85"/>
  <c r="H41" i="85"/>
  <c r="I41" i="85"/>
  <c r="Q41" i="85" s="1"/>
  <c r="J41" i="85"/>
  <c r="R41" i="85" s="1"/>
  <c r="D40" i="85"/>
  <c r="L40" i="85" s="1"/>
  <c r="E40" i="85"/>
  <c r="F40" i="85"/>
  <c r="G40" i="85"/>
  <c r="H40" i="85"/>
  <c r="I40" i="85"/>
  <c r="Q40" i="85" s="1"/>
  <c r="J40" i="85"/>
  <c r="R40" i="85" s="1"/>
  <c r="D39" i="85"/>
  <c r="L39" i="85" s="1"/>
  <c r="E39" i="85"/>
  <c r="F39" i="85"/>
  <c r="G39" i="85"/>
  <c r="O39" i="85" s="1"/>
  <c r="H39" i="85"/>
  <c r="I39" i="85"/>
  <c r="Q39" i="85" s="1"/>
  <c r="J39" i="85"/>
  <c r="R39" i="85" s="1"/>
  <c r="K38" i="85"/>
  <c r="D38" i="85"/>
  <c r="E38" i="85"/>
  <c r="F38" i="85"/>
  <c r="G38" i="85"/>
  <c r="H38" i="85"/>
  <c r="I38" i="85"/>
  <c r="J38" i="85"/>
  <c r="K37" i="85"/>
  <c r="D37" i="85"/>
  <c r="E37" i="85"/>
  <c r="F37" i="85"/>
  <c r="G37" i="85"/>
  <c r="H37" i="85"/>
  <c r="I37" i="85"/>
  <c r="J37" i="85"/>
  <c r="K36" i="85"/>
  <c r="D36" i="85"/>
  <c r="E36" i="85"/>
  <c r="F36" i="85"/>
  <c r="G36" i="85"/>
  <c r="H36" i="85"/>
  <c r="I36" i="85"/>
  <c r="J36" i="85"/>
  <c r="R36" i="85" s="1"/>
  <c r="K35" i="85"/>
  <c r="D35" i="85"/>
  <c r="L35" i="85" s="1"/>
  <c r="E35" i="85"/>
  <c r="F35" i="85"/>
  <c r="G35" i="85"/>
  <c r="H35" i="85"/>
  <c r="I35" i="85"/>
  <c r="Q35" i="85" s="1"/>
  <c r="J35" i="85"/>
  <c r="R35" i="85" s="1"/>
  <c r="D34" i="85"/>
  <c r="L34" i="85" s="1"/>
  <c r="E34" i="85"/>
  <c r="F34" i="85"/>
  <c r="G34" i="85"/>
  <c r="H34" i="85"/>
  <c r="I34" i="85"/>
  <c r="Q34" i="85" s="1"/>
  <c r="J34" i="85"/>
  <c r="R34" i="85" s="1"/>
  <c r="D33" i="85"/>
  <c r="L33" i="85" s="1"/>
  <c r="E33" i="85"/>
  <c r="F33" i="85"/>
  <c r="G33" i="85"/>
  <c r="H33" i="85"/>
  <c r="I33" i="85"/>
  <c r="Q33" i="85" s="1"/>
  <c r="J33" i="85"/>
  <c r="R33" i="85" s="1"/>
  <c r="K32" i="85"/>
  <c r="D32" i="85"/>
  <c r="E32" i="85"/>
  <c r="F32" i="85"/>
  <c r="G32" i="85"/>
  <c r="H32" i="85"/>
  <c r="I32" i="85"/>
  <c r="J32" i="85"/>
  <c r="R32" i="85" s="1"/>
  <c r="K31" i="85"/>
  <c r="D31" i="85"/>
  <c r="E31" i="85"/>
  <c r="F31" i="85"/>
  <c r="G31" i="85"/>
  <c r="H31" i="85"/>
  <c r="I31" i="85"/>
  <c r="J31" i="85"/>
  <c r="D30" i="85"/>
  <c r="L30" i="85" s="1"/>
  <c r="E30" i="85"/>
  <c r="F30" i="85"/>
  <c r="N30" i="85" s="1"/>
  <c r="G30" i="85"/>
  <c r="O30" i="85" s="1"/>
  <c r="H30" i="85"/>
  <c r="I30" i="85"/>
  <c r="Q30" i="85" s="1"/>
  <c r="J30" i="85"/>
  <c r="R30" i="85" s="1"/>
  <c r="K29" i="85"/>
  <c r="D29" i="85"/>
  <c r="L29" i="85" s="1"/>
  <c r="E29" i="85"/>
  <c r="F29" i="85"/>
  <c r="G29" i="85"/>
  <c r="O29" i="85" s="1"/>
  <c r="H29" i="85"/>
  <c r="I29" i="85"/>
  <c r="Q29" i="85" s="1"/>
  <c r="J29" i="85"/>
  <c r="R29" i="85" s="1"/>
  <c r="D28" i="85"/>
  <c r="L28" i="85" s="1"/>
  <c r="E28" i="85"/>
  <c r="F28" i="85"/>
  <c r="G28" i="85"/>
  <c r="O28" i="85" s="1"/>
  <c r="H28" i="85"/>
  <c r="I28" i="85"/>
  <c r="Q28" i="85" s="1"/>
  <c r="J28" i="85"/>
  <c r="R28" i="85" s="1"/>
  <c r="K27" i="85"/>
  <c r="D27" i="85"/>
  <c r="L27" i="85" s="1"/>
  <c r="E27" i="85"/>
  <c r="F27" i="85"/>
  <c r="G27" i="85"/>
  <c r="H27" i="85"/>
  <c r="I27" i="85"/>
  <c r="Q27" i="85" s="1"/>
  <c r="J27" i="85"/>
  <c r="R27" i="85" s="1"/>
  <c r="D62" i="85"/>
  <c r="E62" i="85"/>
  <c r="F62" i="85"/>
  <c r="G62" i="85"/>
  <c r="H62" i="85"/>
  <c r="I62" i="85"/>
  <c r="J62" i="85"/>
  <c r="D61" i="85"/>
  <c r="E61" i="85"/>
  <c r="F61" i="85"/>
  <c r="G61" i="85"/>
  <c r="H61" i="85"/>
  <c r="I61" i="85"/>
  <c r="J61" i="85"/>
  <c r="K60" i="85"/>
  <c r="S60" i="85" s="1"/>
  <c r="D60" i="85"/>
  <c r="E60" i="85"/>
  <c r="F60" i="85"/>
  <c r="G60" i="85"/>
  <c r="H60" i="85"/>
  <c r="I60" i="85"/>
  <c r="Q60" i="85" s="1"/>
  <c r="J60" i="85"/>
  <c r="D59" i="85"/>
  <c r="L59" i="85" s="1"/>
  <c r="E59" i="85"/>
  <c r="F59" i="85"/>
  <c r="G59" i="85"/>
  <c r="H59" i="85"/>
  <c r="I59" i="85"/>
  <c r="Q59" i="85" s="1"/>
  <c r="J59" i="85"/>
  <c r="R59" i="85" s="1"/>
  <c r="D58" i="85"/>
  <c r="L58" i="85" s="1"/>
  <c r="E58" i="85"/>
  <c r="F58" i="85"/>
  <c r="G58" i="85"/>
  <c r="H58" i="85"/>
  <c r="I58" i="85"/>
  <c r="Q58" i="85" s="1"/>
  <c r="J58" i="85"/>
  <c r="R58" i="85" s="1"/>
  <c r="D57" i="85"/>
  <c r="L57" i="85" s="1"/>
  <c r="E57" i="85"/>
  <c r="F57" i="85"/>
  <c r="G57" i="85"/>
  <c r="H57" i="85"/>
  <c r="I57" i="85"/>
  <c r="Q57" i="85" s="1"/>
  <c r="J57" i="85"/>
  <c r="R57" i="85" s="1"/>
  <c r="K68" i="85"/>
  <c r="D68" i="85"/>
  <c r="E68" i="85"/>
  <c r="F68" i="85"/>
  <c r="G68" i="85"/>
  <c r="H68" i="85"/>
  <c r="I68" i="85"/>
  <c r="J68" i="85"/>
  <c r="K67" i="85"/>
  <c r="D67" i="85"/>
  <c r="E67" i="85"/>
  <c r="F67" i="85"/>
  <c r="G67" i="85"/>
  <c r="H67" i="85"/>
  <c r="I67" i="85"/>
  <c r="J67" i="85"/>
  <c r="K66" i="85"/>
  <c r="S66" i="85" s="1"/>
  <c r="D66" i="85"/>
  <c r="L66" i="85" s="1"/>
  <c r="E66" i="85"/>
  <c r="F66" i="85"/>
  <c r="G66" i="85"/>
  <c r="H66" i="85"/>
  <c r="I66" i="85"/>
  <c r="J66" i="85"/>
  <c r="K65" i="85"/>
  <c r="S65" i="85" s="1"/>
  <c r="D65" i="85"/>
  <c r="L65" i="85" s="1"/>
  <c r="E65" i="85"/>
  <c r="F65" i="85"/>
  <c r="G65" i="85"/>
  <c r="H65" i="85"/>
  <c r="P65" i="85" s="1"/>
  <c r="I65" i="85"/>
  <c r="J65" i="85"/>
  <c r="R65" i="85" s="1"/>
  <c r="K64" i="85"/>
  <c r="D64" i="85"/>
  <c r="L64" i="85" s="1"/>
  <c r="E64" i="85"/>
  <c r="F64" i="85"/>
  <c r="G64" i="85"/>
  <c r="H64" i="85"/>
  <c r="P64" i="85" s="1"/>
  <c r="I64" i="85"/>
  <c r="J64" i="85"/>
  <c r="R64" i="85" s="1"/>
  <c r="K63" i="85"/>
  <c r="D63" i="85"/>
  <c r="L63" i="85" s="1"/>
  <c r="E63" i="85"/>
  <c r="F63" i="85"/>
  <c r="N63" i="85" s="1"/>
  <c r="G63" i="85"/>
  <c r="O63" i="85" s="1"/>
  <c r="H63" i="85"/>
  <c r="P63" i="85" s="1"/>
  <c r="I63" i="85"/>
  <c r="Q63" i="85" s="1"/>
  <c r="J63" i="85"/>
  <c r="R63" i="85" s="1"/>
  <c r="D8" i="85"/>
  <c r="E8" i="85"/>
  <c r="F8" i="85"/>
  <c r="G8" i="85"/>
  <c r="H8" i="85"/>
  <c r="I8" i="85"/>
  <c r="J8" i="85"/>
  <c r="D7" i="85"/>
  <c r="E7" i="85"/>
  <c r="F7" i="85"/>
  <c r="G7" i="85"/>
  <c r="H7" i="85"/>
  <c r="I7" i="85"/>
  <c r="J7" i="85"/>
  <c r="K6" i="85"/>
  <c r="D6" i="85"/>
  <c r="E6" i="85"/>
  <c r="F6" i="85"/>
  <c r="G6" i="85"/>
  <c r="H6" i="85"/>
  <c r="I6" i="85"/>
  <c r="J6" i="85"/>
  <c r="R6" i="85" s="1"/>
  <c r="K5" i="85"/>
  <c r="D5" i="85"/>
  <c r="L5" i="85" s="1"/>
  <c r="E5" i="85"/>
  <c r="F5" i="85"/>
  <c r="G5" i="85"/>
  <c r="H5" i="85"/>
  <c r="I5" i="85"/>
  <c r="J5" i="85"/>
  <c r="R5" i="85" s="1"/>
  <c r="D4" i="85"/>
  <c r="L4" i="85" s="1"/>
  <c r="E4" i="85"/>
  <c r="F4" i="85"/>
  <c r="G4" i="85"/>
  <c r="H4" i="85"/>
  <c r="I4" i="85"/>
  <c r="Q4" i="85" s="1"/>
  <c r="J4" i="85"/>
  <c r="R4" i="85" s="1"/>
  <c r="D3" i="85"/>
  <c r="E3" i="85"/>
  <c r="F3" i="85"/>
  <c r="G3" i="85"/>
  <c r="H3" i="85"/>
  <c r="I3" i="85"/>
  <c r="Q3" i="85" s="1"/>
  <c r="J3" i="85"/>
  <c r="R3" i="85" s="1"/>
  <c r="S35" i="85" l="1"/>
  <c r="S36" i="85"/>
  <c r="S37" i="85"/>
  <c r="S38" i="85"/>
  <c r="S41" i="85"/>
  <c r="S46" i="85"/>
  <c r="S47" i="85"/>
  <c r="S50" i="85"/>
  <c r="S5" i="85"/>
  <c r="S63" i="85"/>
  <c r="S64" i="85"/>
  <c r="S29" i="85"/>
  <c r="S56" i="85"/>
  <c r="S22" i="85"/>
  <c r="S15" i="85"/>
  <c r="S17" i="85"/>
  <c r="L6" i="85"/>
  <c r="P66" i="85"/>
  <c r="N66" i="85"/>
  <c r="P68" i="85"/>
  <c r="O27" i="85"/>
  <c r="N29" i="85"/>
  <c r="O31" i="85"/>
  <c r="O32" i="85"/>
  <c r="S43" i="85"/>
  <c r="O44" i="85"/>
  <c r="O51" i="85"/>
  <c r="O54" i="85"/>
  <c r="N21" i="85"/>
  <c r="O24" i="85"/>
  <c r="N26" i="85"/>
  <c r="O18" i="85"/>
  <c r="S19" i="85"/>
  <c r="O46" i="85"/>
  <c r="O47" i="85"/>
  <c r="S49" i="85"/>
  <c r="Q5" i="85"/>
  <c r="Q6" i="85"/>
  <c r="M63" i="85"/>
  <c r="Q64" i="85"/>
  <c r="Q65" i="85"/>
  <c r="S67" i="85"/>
  <c r="R60" i="85"/>
  <c r="N27" i="85"/>
  <c r="R31" i="85"/>
  <c r="N32" i="85"/>
  <c r="L32" i="85"/>
  <c r="L36" i="85"/>
  <c r="R37" i="85"/>
  <c r="R38" i="85"/>
  <c r="R42" i="85"/>
  <c r="L42" i="85"/>
  <c r="R44" i="85"/>
  <c r="N51" i="85"/>
  <c r="L54" i="85"/>
  <c r="O21" i="85"/>
  <c r="O22" i="85"/>
  <c r="R24" i="85"/>
  <c r="O26" i="85"/>
  <c r="O15" i="85"/>
  <c r="Q17" i="85"/>
  <c r="L18" i="85"/>
  <c r="L48" i="85"/>
  <c r="R49" i="85"/>
  <c r="R50" i="85"/>
  <c r="R7" i="85"/>
  <c r="Q8" i="85"/>
  <c r="R66" i="85"/>
  <c r="R67" i="85"/>
  <c r="R68" i="85"/>
  <c r="Q61" i="85"/>
  <c r="R62" i="85"/>
  <c r="Q31" i="85"/>
  <c r="Q32" i="85"/>
  <c r="Q36" i="85"/>
  <c r="Q38" i="85"/>
  <c r="Q43" i="85"/>
  <c r="Q44" i="85"/>
  <c r="Q55" i="85"/>
  <c r="Q25" i="85"/>
  <c r="Q19" i="85"/>
  <c r="Q20" i="85"/>
  <c r="R13" i="85"/>
  <c r="Q14" i="85"/>
  <c r="Q49" i="85"/>
  <c r="Q50" i="85"/>
  <c r="O60" i="85"/>
  <c r="O61" i="85"/>
  <c r="P29" i="85"/>
  <c r="P30" i="85"/>
  <c r="P34" i="85"/>
  <c r="N34" i="85"/>
  <c r="P40" i="85"/>
  <c r="N40" i="85"/>
  <c r="O52" i="85"/>
  <c r="S54" i="85"/>
  <c r="O55" i="85"/>
  <c r="P22" i="85"/>
  <c r="N22" i="85"/>
  <c r="P23" i="85"/>
  <c r="N23" i="85"/>
  <c r="P26" i="85"/>
  <c r="L26" i="85"/>
  <c r="P15" i="85"/>
  <c r="N15" i="85"/>
  <c r="P16" i="85"/>
  <c r="N16" i="85"/>
  <c r="N17" i="85"/>
  <c r="P17" i="85"/>
  <c r="P9" i="85"/>
  <c r="N9" i="85"/>
  <c r="O10" i="85"/>
  <c r="M10" i="85"/>
  <c r="P11" i="85"/>
  <c r="N11" i="85"/>
  <c r="M12" i="85"/>
  <c r="P13" i="85"/>
  <c r="N13" i="85"/>
  <c r="L13" i="85"/>
  <c r="P45" i="85"/>
  <c r="N45" i="85"/>
  <c r="O49" i="85"/>
  <c r="O50" i="85"/>
  <c r="O62" i="85"/>
  <c r="N28" i="85"/>
  <c r="N31" i="85"/>
  <c r="N33" i="85"/>
  <c r="N35" i="85"/>
  <c r="N36" i="85"/>
  <c r="N37" i="85"/>
  <c r="N38" i="85"/>
  <c r="N39" i="85"/>
  <c r="N41" i="85"/>
  <c r="N42" i="85"/>
  <c r="R43" i="85"/>
  <c r="N43" i="85"/>
  <c r="N44" i="85"/>
  <c r="O53" i="85"/>
  <c r="O56" i="85"/>
  <c r="P24" i="85"/>
  <c r="P25" i="85"/>
  <c r="L25" i="85"/>
  <c r="P18" i="85"/>
  <c r="P19" i="85"/>
  <c r="L19" i="85"/>
  <c r="P20" i="85"/>
  <c r="L20" i="85"/>
  <c r="M9" i="85"/>
  <c r="O11" i="85"/>
  <c r="M11" i="85"/>
  <c r="P12" i="85"/>
  <c r="P14" i="85"/>
  <c r="L14" i="85"/>
  <c r="P46" i="85"/>
  <c r="P47" i="85"/>
  <c r="P3" i="85"/>
  <c r="N3" i="85"/>
  <c r="L3" i="85"/>
  <c r="O3" i="85"/>
  <c r="M3" i="85"/>
  <c r="O4" i="85"/>
  <c r="M4" i="85"/>
  <c r="P4" i="85"/>
  <c r="N4" i="85"/>
  <c r="P5" i="85"/>
  <c r="N5" i="85"/>
  <c r="P6" i="85"/>
  <c r="N6" i="85"/>
  <c r="P7" i="85"/>
  <c r="N7" i="85"/>
  <c r="L7" i="85"/>
  <c r="O8" i="85"/>
  <c r="M8" i="85"/>
  <c r="R8" i="85"/>
  <c r="P8" i="85"/>
  <c r="N8" i="85"/>
  <c r="L8" i="85"/>
  <c r="N64" i="85"/>
  <c r="N65" i="85"/>
  <c r="P67" i="85"/>
  <c r="N67" i="85"/>
  <c r="L67" i="85"/>
  <c r="N68" i="85"/>
  <c r="L68" i="85"/>
  <c r="S68" i="85"/>
  <c r="P57" i="85"/>
  <c r="N57" i="85"/>
  <c r="O58" i="85"/>
  <c r="M58" i="85"/>
  <c r="O5" i="85"/>
  <c r="M5" i="85"/>
  <c r="O6" i="85"/>
  <c r="M6" i="85"/>
  <c r="S6" i="85"/>
  <c r="Q7" i="85"/>
  <c r="O7" i="85"/>
  <c r="M7" i="85"/>
  <c r="O64" i="85"/>
  <c r="O65" i="85"/>
  <c r="O66" i="85"/>
  <c r="O67" i="85"/>
  <c r="O68" i="85"/>
  <c r="O57" i="85"/>
  <c r="O59" i="85"/>
  <c r="P59" i="85"/>
  <c r="N59" i="85"/>
  <c r="M60" i="85"/>
  <c r="M61" i="85"/>
  <c r="P62" i="85"/>
  <c r="N62" i="85"/>
  <c r="L62" i="85"/>
  <c r="M27" i="85"/>
  <c r="S27" i="85"/>
  <c r="M28" i="85"/>
  <c r="M31" i="85"/>
  <c r="S31" i="85"/>
  <c r="M32" i="85"/>
  <c r="S32" i="85"/>
  <c r="O33" i="85"/>
  <c r="M33" i="85"/>
  <c r="O35" i="85"/>
  <c r="M35" i="85"/>
  <c r="O36" i="85"/>
  <c r="M36" i="85"/>
  <c r="Q37" i="85"/>
  <c r="O37" i="85"/>
  <c r="M37" i="85"/>
  <c r="O38" i="85"/>
  <c r="M38" i="85"/>
  <c r="M39" i="85"/>
  <c r="O41" i="85"/>
  <c r="M41" i="85"/>
  <c r="O42" i="85"/>
  <c r="M42" i="85"/>
  <c r="O43" i="85"/>
  <c r="M43" i="85"/>
  <c r="M44" i="85"/>
  <c r="S44" i="85"/>
  <c r="M51" i="85"/>
  <c r="M52" i="85"/>
  <c r="P53" i="85"/>
  <c r="N53" i="85"/>
  <c r="M54" i="85"/>
  <c r="M55" i="85"/>
  <c r="P56" i="85"/>
  <c r="N56" i="85"/>
  <c r="L56" i="85"/>
  <c r="M24" i="85"/>
  <c r="O25" i="85"/>
  <c r="M25" i="85"/>
  <c r="M18" i="85"/>
  <c r="O19" i="85"/>
  <c r="M19" i="85"/>
  <c r="O20" i="85"/>
  <c r="M20" i="85"/>
  <c r="O12" i="85"/>
  <c r="O14" i="85"/>
  <c r="M14" i="85"/>
  <c r="M46" i="85"/>
  <c r="M47" i="85"/>
  <c r="M48" i="85"/>
  <c r="M49" i="85"/>
  <c r="M50" i="85"/>
  <c r="N10" i="85"/>
  <c r="P10" i="85"/>
  <c r="L12" i="85"/>
  <c r="N12" i="85"/>
  <c r="N14" i="85"/>
  <c r="R14" i="85"/>
  <c r="N18" i="85"/>
  <c r="N19" i="85"/>
  <c r="R19" i="85"/>
  <c r="N20" i="85"/>
  <c r="R20" i="85"/>
  <c r="N24" i="85"/>
  <c r="N25" i="85"/>
  <c r="R25" i="85"/>
  <c r="P28" i="85"/>
  <c r="L31" i="85"/>
  <c r="P31" i="85"/>
  <c r="P32" i="85"/>
  <c r="P27" i="85"/>
  <c r="P33" i="85"/>
  <c r="P35" i="85"/>
  <c r="P36" i="85"/>
  <c r="L37" i="85"/>
  <c r="P37" i="85"/>
  <c r="L38" i="85"/>
  <c r="P38" i="85"/>
  <c r="P39" i="85"/>
  <c r="P41" i="85"/>
  <c r="P42" i="85"/>
  <c r="L43" i="85"/>
  <c r="P43" i="85"/>
  <c r="L44" i="85"/>
  <c r="P44" i="85"/>
  <c r="N46" i="85"/>
  <c r="N47" i="85"/>
  <c r="M64" i="85"/>
  <c r="M65" i="85"/>
  <c r="Q66" i="85"/>
  <c r="M66" i="85"/>
  <c r="Q67" i="85"/>
  <c r="M67" i="85"/>
  <c r="Q68" i="85"/>
  <c r="M68" i="85"/>
  <c r="M57" i="85"/>
  <c r="P58" i="85"/>
  <c r="N58" i="85"/>
  <c r="M59" i="85"/>
  <c r="P60" i="85"/>
  <c r="N60" i="85"/>
  <c r="L60" i="85"/>
  <c r="R61" i="85"/>
  <c r="P61" i="85"/>
  <c r="N61" i="85"/>
  <c r="L61" i="85"/>
  <c r="Q62" i="85"/>
  <c r="M62" i="85"/>
  <c r="M29" i="85"/>
  <c r="M30" i="85"/>
  <c r="O34" i="85"/>
  <c r="M34" i="85"/>
  <c r="O40" i="85"/>
  <c r="M40" i="85"/>
  <c r="P51" i="85"/>
  <c r="P52" i="85"/>
  <c r="N52" i="85"/>
  <c r="M53" i="85"/>
  <c r="P54" i="85"/>
  <c r="N54" i="85"/>
  <c r="R55" i="85"/>
  <c r="P55" i="85"/>
  <c r="N55" i="85"/>
  <c r="L55" i="85"/>
  <c r="Q56" i="85"/>
  <c r="M56" i="85"/>
  <c r="M21" i="85"/>
  <c r="M22" i="85"/>
  <c r="M23" i="85"/>
  <c r="Q26" i="85"/>
  <c r="M26" i="85"/>
  <c r="S26" i="85"/>
  <c r="M15" i="85"/>
  <c r="O16" i="85"/>
  <c r="M16" i="85"/>
  <c r="M17" i="85"/>
  <c r="O17" i="85"/>
  <c r="Q13" i="85"/>
  <c r="O13" i="85"/>
  <c r="M13" i="85"/>
  <c r="M45" i="85"/>
  <c r="P48" i="85"/>
  <c r="N48" i="85"/>
  <c r="P49" i="85"/>
  <c r="N49" i="85"/>
  <c r="L49" i="85"/>
  <c r="P50" i="85"/>
  <c r="N50" i="85"/>
  <c r="L50" i="85"/>
  <c r="G14" i="73"/>
  <c r="F14" i="73"/>
  <c r="D14" i="73"/>
  <c r="C14" i="73"/>
  <c r="B14" i="73"/>
  <c r="F50" i="72"/>
  <c r="D50" i="72"/>
  <c r="C50" i="72"/>
  <c r="B41" i="72"/>
  <c r="C32" i="72"/>
  <c r="B32" i="72"/>
  <c r="C23" i="72"/>
  <c r="B23" i="72"/>
  <c r="E14" i="72"/>
  <c r="C14" i="72"/>
  <c r="F41" i="62"/>
  <c r="C41" i="62"/>
  <c r="G32" i="62"/>
  <c r="C32" i="62"/>
  <c r="G23" i="62"/>
  <c r="F23" i="62"/>
  <c r="E23" i="62"/>
  <c r="D23" i="62"/>
  <c r="C23" i="62"/>
  <c r="B23" i="62"/>
  <c r="B14" i="62"/>
  <c r="C14" i="62"/>
  <c r="F14" i="62"/>
  <c r="G14" i="62"/>
  <c r="D14" i="77"/>
  <c r="E14" i="77"/>
  <c r="F14" i="77"/>
  <c r="B14" i="77"/>
  <c r="F41" i="77"/>
  <c r="C41" i="77"/>
  <c r="G32" i="77"/>
  <c r="C32" i="77"/>
  <c r="G23" i="77"/>
  <c r="F23" i="77"/>
  <c r="E23" i="77"/>
  <c r="D23" i="77"/>
  <c r="C23" i="77"/>
  <c r="B23" i="77"/>
  <c r="G14" i="77"/>
  <c r="C14" i="77"/>
  <c r="F50" i="78"/>
  <c r="D50" i="78"/>
  <c r="C50" i="78"/>
  <c r="B41" i="78"/>
  <c r="C32" i="78"/>
  <c r="B32" i="78"/>
  <c r="C23" i="78"/>
  <c r="B23" i="78"/>
  <c r="E14" i="78"/>
  <c r="C14" i="78"/>
  <c r="G14" i="79"/>
  <c r="F14" i="79"/>
  <c r="D14" i="79"/>
  <c r="C14" i="79"/>
  <c r="B14" i="79"/>
  <c r="F3" i="58"/>
  <c r="D3" i="58"/>
  <c r="E3" i="58"/>
  <c r="D4" i="58"/>
  <c r="E4" i="58"/>
  <c r="G3" i="58"/>
  <c r="C8" i="77"/>
  <c r="C10" i="77"/>
  <c r="C12" i="62"/>
  <c r="H3" i="58"/>
  <c r="I3" i="58"/>
  <c r="E8" i="77"/>
  <c r="E10" i="77"/>
  <c r="E12" i="77"/>
  <c r="J3" i="58"/>
  <c r="T3" i="58" l="1"/>
  <c r="N3" i="58"/>
  <c r="N5" i="58"/>
  <c r="N7" i="58"/>
  <c r="N4" i="58"/>
  <c r="N6" i="58"/>
  <c r="S3" i="58"/>
  <c r="M3" i="58"/>
  <c r="M5" i="58"/>
  <c r="M4" i="58"/>
  <c r="M6" i="58"/>
  <c r="M7" i="58"/>
  <c r="V3" i="58"/>
  <c r="P3" i="58"/>
  <c r="P9" i="58"/>
  <c r="P5" i="58"/>
  <c r="P8" i="58"/>
  <c r="P4" i="58"/>
  <c r="P6" i="58"/>
  <c r="P7" i="58"/>
  <c r="U3" i="58"/>
  <c r="O3" i="58"/>
  <c r="O6" i="58"/>
  <c r="O5" i="58"/>
  <c r="O7" i="58"/>
  <c r="O4" i="58"/>
  <c r="R3" i="58"/>
  <c r="L3" i="58"/>
  <c r="L4" i="58"/>
  <c r="L5" i="58"/>
  <c r="L7" i="58"/>
  <c r="L6" i="58"/>
  <c r="C12" i="77"/>
  <c r="D7" i="62"/>
  <c r="D14" i="62"/>
  <c r="D13" i="62"/>
  <c r="F13" i="62"/>
  <c r="F13" i="77"/>
  <c r="F11" i="62"/>
  <c r="F11" i="77"/>
  <c r="F9" i="62"/>
  <c r="F9" i="77"/>
  <c r="F7" i="62"/>
  <c r="F7" i="77"/>
  <c r="F8" i="62"/>
  <c r="F10" i="62"/>
  <c r="F12" i="62"/>
  <c r="E13" i="62"/>
  <c r="E13" i="77"/>
  <c r="E11" i="62"/>
  <c r="E11" i="77"/>
  <c r="E9" i="62"/>
  <c r="E9" i="77"/>
  <c r="E7" i="62"/>
  <c r="E7" i="77"/>
  <c r="D12" i="62"/>
  <c r="D12" i="77"/>
  <c r="D10" i="62"/>
  <c r="D10" i="77"/>
  <c r="D8" i="62"/>
  <c r="D8" i="77"/>
  <c r="D9" i="62"/>
  <c r="D11" i="62"/>
  <c r="C13" i="62"/>
  <c r="C13" i="77"/>
  <c r="C11" i="62"/>
  <c r="C11" i="77"/>
  <c r="C9" i="62"/>
  <c r="C9" i="77"/>
  <c r="C7" i="62"/>
  <c r="C7" i="77"/>
  <c r="B12" i="77"/>
  <c r="B12" i="62"/>
  <c r="B10" i="77"/>
  <c r="B10" i="62"/>
  <c r="B8" i="77"/>
  <c r="B8" i="62"/>
  <c r="G41" i="77"/>
  <c r="D41" i="62"/>
  <c r="D41" i="77"/>
  <c r="E14" i="62"/>
  <c r="E12" i="62"/>
  <c r="E10" i="62"/>
  <c r="E8" i="62"/>
  <c r="C10" i="62"/>
  <c r="C8" i="62"/>
  <c r="B7" i="62"/>
  <c r="E41" i="62"/>
  <c r="B7" i="77"/>
  <c r="D7" i="77"/>
  <c r="F8" i="77"/>
  <c r="B9" i="77"/>
  <c r="D9" i="77"/>
  <c r="F10" i="77"/>
  <c r="B11" i="77"/>
  <c r="D11" i="77"/>
  <c r="F12" i="77"/>
  <c r="B13" i="77"/>
  <c r="D13" i="77"/>
  <c r="E41" i="77"/>
  <c r="B13" i="62"/>
  <c r="B11" i="62"/>
  <c r="B9" i="62"/>
  <c r="D2" i="58"/>
  <c r="E2" i="58"/>
  <c r="F2" i="58"/>
  <c r="D83" i="58"/>
  <c r="E83" i="58"/>
  <c r="F83" i="58"/>
  <c r="G83" i="58"/>
  <c r="H83" i="58"/>
  <c r="I83" i="58"/>
  <c r="J83" i="58"/>
  <c r="K83" i="58"/>
  <c r="D75" i="58"/>
  <c r="E75" i="58"/>
  <c r="F75" i="58"/>
  <c r="G75" i="58"/>
  <c r="H75" i="58"/>
  <c r="I75" i="58"/>
  <c r="J75" i="58"/>
  <c r="K75" i="58"/>
  <c r="D35" i="58"/>
  <c r="E35" i="58"/>
  <c r="F35" i="58"/>
  <c r="G35" i="58"/>
  <c r="H35" i="58"/>
  <c r="I35" i="58"/>
  <c r="J35" i="58"/>
  <c r="K35" i="58"/>
  <c r="D43" i="58"/>
  <c r="E43" i="58"/>
  <c r="F43" i="58"/>
  <c r="G43" i="58"/>
  <c r="H43" i="58"/>
  <c r="I43" i="58"/>
  <c r="J43" i="58"/>
  <c r="K43" i="58"/>
  <c r="D51" i="58"/>
  <c r="E51" i="58"/>
  <c r="F51" i="58"/>
  <c r="G51" i="58"/>
  <c r="H51" i="58"/>
  <c r="I51" i="58"/>
  <c r="J51" i="58"/>
  <c r="K51" i="58"/>
  <c r="D67" i="58"/>
  <c r="E67" i="58"/>
  <c r="F67" i="58"/>
  <c r="G67" i="58"/>
  <c r="H67" i="58"/>
  <c r="I67" i="58"/>
  <c r="J67" i="58"/>
  <c r="K67" i="58"/>
  <c r="D27" i="58"/>
  <c r="E27" i="58"/>
  <c r="F27" i="58"/>
  <c r="G27" i="58"/>
  <c r="H27" i="58"/>
  <c r="I27" i="58"/>
  <c r="J27" i="58"/>
  <c r="K27" i="58"/>
  <c r="K3" i="58"/>
  <c r="D19" i="58"/>
  <c r="E19" i="58"/>
  <c r="F19" i="58"/>
  <c r="G19" i="58"/>
  <c r="H19" i="58"/>
  <c r="I19" i="58"/>
  <c r="J19" i="58"/>
  <c r="K19" i="58"/>
  <c r="F11" i="58"/>
  <c r="G11" i="58"/>
  <c r="H11" i="58"/>
  <c r="I11" i="58"/>
  <c r="J11" i="58"/>
  <c r="K11" i="58"/>
  <c r="D59" i="58"/>
  <c r="E59" i="58"/>
  <c r="F59" i="58"/>
  <c r="G59" i="58"/>
  <c r="H59" i="58"/>
  <c r="I59" i="58"/>
  <c r="J59" i="58"/>
  <c r="K59" i="58"/>
  <c r="T59" i="58" l="1"/>
  <c r="N59" i="58"/>
  <c r="N60" i="58"/>
  <c r="N63" i="58"/>
  <c r="N61" i="58"/>
  <c r="V11" i="58"/>
  <c r="P11" i="58"/>
  <c r="P12" i="58"/>
  <c r="P13" i="58"/>
  <c r="P14" i="58"/>
  <c r="P15" i="58"/>
  <c r="P16" i="58"/>
  <c r="P17" i="58"/>
  <c r="T11" i="58"/>
  <c r="N11" i="58"/>
  <c r="N12" i="58"/>
  <c r="N13" i="58"/>
  <c r="N14" i="58"/>
  <c r="N15" i="58"/>
  <c r="R11" i="58"/>
  <c r="L11" i="58"/>
  <c r="L12" i="58"/>
  <c r="L13" i="58"/>
  <c r="L15" i="58"/>
  <c r="V19" i="58"/>
  <c r="P22" i="58"/>
  <c r="P21" i="58"/>
  <c r="P24" i="58"/>
  <c r="P20" i="58"/>
  <c r="P19" i="58"/>
  <c r="P23" i="58"/>
  <c r="T19" i="58"/>
  <c r="N19" i="58"/>
  <c r="N20" i="58"/>
  <c r="N22" i="58"/>
  <c r="N21" i="58"/>
  <c r="N23" i="58"/>
  <c r="R19" i="58"/>
  <c r="L19" i="58"/>
  <c r="L20" i="58"/>
  <c r="L21" i="58"/>
  <c r="L23" i="58"/>
  <c r="W27" i="58"/>
  <c r="Q27" i="58"/>
  <c r="Q28" i="58"/>
  <c r="Q31" i="58"/>
  <c r="Q32" i="58"/>
  <c r="U27" i="58"/>
  <c r="O27" i="58"/>
  <c r="O28" i="58"/>
  <c r="O29" i="58"/>
  <c r="O31" i="58"/>
  <c r="S27" i="58"/>
  <c r="M27" i="58"/>
  <c r="M29" i="58"/>
  <c r="M28" i="58"/>
  <c r="M31" i="58"/>
  <c r="W67" i="58"/>
  <c r="Q67" i="58"/>
  <c r="Q68" i="58"/>
  <c r="Q69" i="58"/>
  <c r="Q70" i="58"/>
  <c r="Q71" i="58"/>
  <c r="Q72" i="58"/>
  <c r="U67" i="58"/>
  <c r="O67" i="58"/>
  <c r="O68" i="58"/>
  <c r="O69" i="58"/>
  <c r="O71" i="58"/>
  <c r="S67" i="58"/>
  <c r="M67" i="58"/>
  <c r="M68" i="58"/>
  <c r="M69" i="58"/>
  <c r="M70" i="58"/>
  <c r="M71" i="58"/>
  <c r="W51" i="58"/>
  <c r="Q51" i="58"/>
  <c r="Q52" i="58"/>
  <c r="Q53" i="58"/>
  <c r="Q55" i="58"/>
  <c r="Q56" i="58"/>
  <c r="U51" i="58"/>
  <c r="O51" i="58"/>
  <c r="O52" i="58"/>
  <c r="O53" i="58"/>
  <c r="O54" i="58"/>
  <c r="O55" i="58"/>
  <c r="S51" i="58"/>
  <c r="M51" i="58"/>
  <c r="M52" i="58"/>
  <c r="M53" i="58"/>
  <c r="M54" i="58"/>
  <c r="M55" i="58"/>
  <c r="W43" i="58"/>
  <c r="Q48" i="58"/>
  <c r="Q46" i="58"/>
  <c r="Q44" i="58"/>
  <c r="Q45" i="58"/>
  <c r="Q43" i="58"/>
  <c r="Q47" i="58"/>
  <c r="U43" i="58"/>
  <c r="O43" i="58"/>
  <c r="O45" i="58"/>
  <c r="O47" i="58"/>
  <c r="O44" i="58"/>
  <c r="O46" i="58"/>
  <c r="O48" i="58"/>
  <c r="S43" i="58"/>
  <c r="M43" i="58"/>
  <c r="M44" i="58"/>
  <c r="M45" i="58"/>
  <c r="M46" i="58"/>
  <c r="M47" i="58"/>
  <c r="W35" i="58"/>
  <c r="Q35" i="58"/>
  <c r="Q36" i="58"/>
  <c r="Q39" i="58"/>
  <c r="Q40" i="58"/>
  <c r="U35" i="58"/>
  <c r="O35" i="58"/>
  <c r="O36" i="58"/>
  <c r="O39" i="58"/>
  <c r="S35" i="58"/>
  <c r="M35" i="58"/>
  <c r="M36" i="58"/>
  <c r="M37" i="58"/>
  <c r="M39" i="58"/>
  <c r="W75" i="58"/>
  <c r="Q75" i="58"/>
  <c r="Q76" i="58"/>
  <c r="Q77" i="58"/>
  <c r="Q78" i="58"/>
  <c r="Q79" i="58"/>
  <c r="Q80" i="58"/>
  <c r="Q81" i="58"/>
  <c r="U75" i="58"/>
  <c r="O75" i="58"/>
  <c r="O76" i="58"/>
  <c r="O77" i="58"/>
  <c r="O78" i="58"/>
  <c r="O79" i="58"/>
  <c r="S75" i="58"/>
  <c r="M75" i="58"/>
  <c r="M76" i="58"/>
  <c r="M77" i="58"/>
  <c r="M78" i="58"/>
  <c r="M79" i="58"/>
  <c r="W83" i="58"/>
  <c r="Q83" i="58"/>
  <c r="Q84" i="58"/>
  <c r="Q85" i="58"/>
  <c r="Q86" i="58"/>
  <c r="Q88" i="58"/>
  <c r="Q89" i="58"/>
  <c r="U83" i="58"/>
  <c r="O83" i="58"/>
  <c r="O84" i="58"/>
  <c r="O86" i="58"/>
  <c r="O88" i="58"/>
  <c r="O89" i="58"/>
  <c r="S83" i="58"/>
  <c r="M83" i="58"/>
  <c r="M85" i="58"/>
  <c r="M84" i="58"/>
  <c r="M86" i="58"/>
  <c r="V59" i="58"/>
  <c r="P59" i="58"/>
  <c r="P60" i="58"/>
  <c r="P61" i="58"/>
  <c r="P62" i="58"/>
  <c r="P63" i="58"/>
  <c r="P64" i="58"/>
  <c r="R59" i="58"/>
  <c r="L59" i="58"/>
  <c r="L60" i="58"/>
  <c r="L61" i="58"/>
  <c r="L63" i="58"/>
  <c r="W59" i="58"/>
  <c r="Q60" i="58"/>
  <c r="Q61" i="58"/>
  <c r="Q62" i="58"/>
  <c r="Q59" i="58"/>
  <c r="Q64" i="58"/>
  <c r="Q63" i="58"/>
  <c r="U59" i="58"/>
  <c r="O59" i="58"/>
  <c r="O60" i="58"/>
  <c r="O61" i="58"/>
  <c r="O63" i="58"/>
  <c r="S59" i="58"/>
  <c r="M59" i="58"/>
  <c r="M60" i="58"/>
  <c r="M63" i="58"/>
  <c r="M61" i="58"/>
  <c r="W11" i="58"/>
  <c r="Q11" i="58"/>
  <c r="Q12" i="58"/>
  <c r="Q13" i="58"/>
  <c r="Q14" i="58"/>
  <c r="Q15" i="58"/>
  <c r="Q16" i="58"/>
  <c r="Q17" i="58"/>
  <c r="U11" i="58"/>
  <c r="O11" i="58"/>
  <c r="O12" i="58"/>
  <c r="O13" i="58"/>
  <c r="O14" i="58"/>
  <c r="O15" i="58"/>
  <c r="S11" i="58"/>
  <c r="M11" i="58"/>
  <c r="M12" i="58"/>
  <c r="M13" i="58"/>
  <c r="M14" i="58"/>
  <c r="M15" i="58"/>
  <c r="W19" i="58"/>
  <c r="Q19" i="58"/>
  <c r="Q20" i="58"/>
  <c r="Q21" i="58"/>
  <c r="Q22" i="58"/>
  <c r="Q23" i="58"/>
  <c r="Q24" i="58"/>
  <c r="Q25" i="58"/>
  <c r="U19" i="58"/>
  <c r="O19" i="58"/>
  <c r="O20" i="58"/>
  <c r="O21" i="58"/>
  <c r="O23" i="58"/>
  <c r="S19" i="58"/>
  <c r="M19" i="58"/>
  <c r="M20" i="58"/>
  <c r="M21" i="58"/>
  <c r="M22" i="58"/>
  <c r="M23" i="58"/>
  <c r="W3" i="58"/>
  <c r="Q3" i="58"/>
  <c r="Q4" i="58"/>
  <c r="Q6" i="58"/>
  <c r="Q5" i="58"/>
  <c r="Q7" i="58"/>
  <c r="Q8" i="58"/>
  <c r="Q9" i="58"/>
  <c r="V27" i="58"/>
  <c r="P27" i="58"/>
  <c r="P28" i="58"/>
  <c r="P29" i="58"/>
  <c r="P30" i="58"/>
  <c r="P31" i="58"/>
  <c r="P32" i="58"/>
  <c r="P33" i="58"/>
  <c r="T27" i="58"/>
  <c r="N27" i="58"/>
  <c r="N28" i="58"/>
  <c r="N29" i="58"/>
  <c r="N31" i="58"/>
  <c r="R27" i="58"/>
  <c r="L27" i="58"/>
  <c r="L28" i="58"/>
  <c r="V67" i="58"/>
  <c r="P67" i="58"/>
  <c r="P68" i="58"/>
  <c r="P69" i="58"/>
  <c r="P70" i="58"/>
  <c r="P71" i="58"/>
  <c r="P72" i="58"/>
  <c r="P73" i="58"/>
  <c r="T67" i="58"/>
  <c r="N67" i="58"/>
  <c r="N68" i="58"/>
  <c r="N69" i="58"/>
  <c r="N70" i="58"/>
  <c r="N71" i="58"/>
  <c r="R67" i="58"/>
  <c r="L67" i="58"/>
  <c r="L68" i="58"/>
  <c r="L71" i="58"/>
  <c r="V51" i="58"/>
  <c r="P54" i="58"/>
  <c r="P53" i="58"/>
  <c r="P56" i="58"/>
  <c r="P52" i="58"/>
  <c r="P51" i="58"/>
  <c r="P55" i="58"/>
  <c r="T51" i="58"/>
  <c r="N51" i="58"/>
  <c r="N53" i="58"/>
  <c r="N55" i="58"/>
  <c r="N52" i="58"/>
  <c r="N54" i="58"/>
  <c r="R51" i="58"/>
  <c r="L51" i="58"/>
  <c r="L52" i="58"/>
  <c r="L53" i="58"/>
  <c r="L55" i="58"/>
  <c r="V43" i="58"/>
  <c r="P43" i="58"/>
  <c r="P48" i="58"/>
  <c r="P44" i="58"/>
  <c r="P45" i="58"/>
  <c r="P47" i="58"/>
  <c r="F20" i="72" s="1"/>
  <c r="P46" i="58"/>
  <c r="T43" i="58"/>
  <c r="N43" i="58"/>
  <c r="N44" i="58"/>
  <c r="D17" i="72" s="1"/>
  <c r="N45" i="58"/>
  <c r="N46" i="58"/>
  <c r="D19" i="72" s="1"/>
  <c r="N47" i="58"/>
  <c r="R43" i="58"/>
  <c r="L43" i="58"/>
  <c r="L44" i="58"/>
  <c r="L45" i="58"/>
  <c r="L46" i="58"/>
  <c r="B19" i="72" s="1"/>
  <c r="L47" i="58"/>
  <c r="V35" i="58"/>
  <c r="P35" i="58"/>
  <c r="P40" i="58"/>
  <c r="F12" i="72" s="1"/>
  <c r="P36" i="58"/>
  <c r="P39" i="58"/>
  <c r="P37" i="58"/>
  <c r="T35" i="58"/>
  <c r="N35" i="58"/>
  <c r="N36" i="58"/>
  <c r="N39" i="58"/>
  <c r="R35" i="58"/>
  <c r="L35" i="58"/>
  <c r="L36" i="58"/>
  <c r="L39" i="58"/>
  <c r="V75" i="58"/>
  <c r="P75" i="58"/>
  <c r="P76" i="58"/>
  <c r="P77" i="58"/>
  <c r="P78" i="58"/>
  <c r="P79" i="58"/>
  <c r="P80" i="58"/>
  <c r="P81" i="58"/>
  <c r="T75" i="58"/>
  <c r="N75" i="58"/>
  <c r="N76" i="58"/>
  <c r="D8" i="73" s="1"/>
  <c r="N77" i="58"/>
  <c r="N78" i="58"/>
  <c r="D10" i="73" s="1"/>
  <c r="N79" i="58"/>
  <c r="R75" i="58"/>
  <c r="L75" i="58"/>
  <c r="L76" i="58"/>
  <c r="B8" i="73" s="1"/>
  <c r="L77" i="58"/>
  <c r="L78" i="58"/>
  <c r="B10" i="73" s="1"/>
  <c r="L79" i="58"/>
  <c r="T83" i="58"/>
  <c r="N83" i="58"/>
  <c r="N84" i="58"/>
  <c r="D17" i="73" s="1"/>
  <c r="N85" i="58"/>
  <c r="N86" i="58"/>
  <c r="D19" i="73" s="1"/>
  <c r="R83" i="58"/>
  <c r="L83" i="58"/>
  <c r="V83" i="58"/>
  <c r="P89" i="58"/>
  <c r="F22" i="73" s="1"/>
  <c r="P88" i="58"/>
  <c r="P87" i="58"/>
  <c r="F20" i="73" s="1"/>
  <c r="P86" i="58"/>
  <c r="P84" i="58"/>
  <c r="F17" i="73" s="1"/>
  <c r="P85" i="58"/>
  <c r="P83" i="58"/>
  <c r="F16" i="73" s="1"/>
  <c r="D28" i="78"/>
  <c r="D28" i="72"/>
  <c r="G39" i="72"/>
  <c r="G39" i="78"/>
  <c r="G37" i="72"/>
  <c r="G37" i="78"/>
  <c r="G35" i="72"/>
  <c r="G35" i="78"/>
  <c r="G41" i="72"/>
  <c r="G41" i="78"/>
  <c r="F39" i="72"/>
  <c r="F39" i="78"/>
  <c r="F37" i="72"/>
  <c r="F37" i="78"/>
  <c r="F35" i="72"/>
  <c r="F35" i="78"/>
  <c r="F41" i="72"/>
  <c r="F41" i="78"/>
  <c r="E39" i="72"/>
  <c r="E39" i="78"/>
  <c r="E37" i="72"/>
  <c r="E37" i="78"/>
  <c r="E35" i="72"/>
  <c r="E35" i="78"/>
  <c r="E41" i="72"/>
  <c r="E41" i="78"/>
  <c r="D39" i="72"/>
  <c r="D39" i="78"/>
  <c r="D37" i="72"/>
  <c r="D37" i="78"/>
  <c r="D35" i="72"/>
  <c r="D35" i="78"/>
  <c r="D41" i="72"/>
  <c r="D41" i="78"/>
  <c r="C39" i="72"/>
  <c r="C39" i="78"/>
  <c r="C37" i="72"/>
  <c r="C37" i="78"/>
  <c r="C35" i="72"/>
  <c r="C35" i="78"/>
  <c r="C41" i="72"/>
  <c r="C41" i="78"/>
  <c r="B39" i="72"/>
  <c r="B39" i="78"/>
  <c r="B37" i="72"/>
  <c r="B37" i="78"/>
  <c r="B35" i="78"/>
  <c r="B35" i="72"/>
  <c r="G22" i="62"/>
  <c r="G22" i="77"/>
  <c r="G20" i="62"/>
  <c r="G20" i="77"/>
  <c r="G18" i="62"/>
  <c r="G18" i="77"/>
  <c r="G16" i="62"/>
  <c r="G16" i="77"/>
  <c r="F21" i="77"/>
  <c r="F21" i="62"/>
  <c r="F19" i="77"/>
  <c r="F19" i="62"/>
  <c r="F17" i="77"/>
  <c r="F17" i="62"/>
  <c r="E22" i="62"/>
  <c r="E22" i="77"/>
  <c r="E20" i="62"/>
  <c r="E20" i="77"/>
  <c r="E18" i="62"/>
  <c r="E18" i="77"/>
  <c r="E16" i="62"/>
  <c r="E16" i="77"/>
  <c r="D21" i="62"/>
  <c r="D21" i="77"/>
  <c r="D19" i="77"/>
  <c r="D19" i="62"/>
  <c r="D17" i="77"/>
  <c r="D17" i="62"/>
  <c r="C22" i="62"/>
  <c r="C22" i="77"/>
  <c r="C20" i="62"/>
  <c r="C20" i="77"/>
  <c r="C18" i="62"/>
  <c r="C18" i="77"/>
  <c r="C16" i="62"/>
  <c r="C16" i="77"/>
  <c r="B21" i="77"/>
  <c r="B21" i="62"/>
  <c r="B19" i="77"/>
  <c r="B19" i="62"/>
  <c r="B17" i="62"/>
  <c r="B17" i="77"/>
  <c r="G31" i="62"/>
  <c r="G31" i="77"/>
  <c r="G29" i="62"/>
  <c r="G29" i="77"/>
  <c r="G27" i="62"/>
  <c r="G27" i="77"/>
  <c r="G25" i="62"/>
  <c r="G25" i="77"/>
  <c r="F30" i="62"/>
  <c r="F30" i="77"/>
  <c r="F28" i="62"/>
  <c r="F28" i="77"/>
  <c r="F26" i="62"/>
  <c r="F26" i="77"/>
  <c r="F32" i="77"/>
  <c r="F32" i="62"/>
  <c r="E30" i="62"/>
  <c r="E30" i="77"/>
  <c r="E28" i="62"/>
  <c r="E28" i="77"/>
  <c r="E26" i="62"/>
  <c r="E26" i="77"/>
  <c r="E32" i="62"/>
  <c r="E32" i="77"/>
  <c r="D30" i="77"/>
  <c r="D30" i="62"/>
  <c r="D28" i="77"/>
  <c r="D28" i="62"/>
  <c r="D26" i="77"/>
  <c r="D26" i="62"/>
  <c r="D32" i="62"/>
  <c r="D32" i="77"/>
  <c r="C30" i="62"/>
  <c r="C30" i="77"/>
  <c r="C28" i="62"/>
  <c r="C28" i="77"/>
  <c r="C26" i="62"/>
  <c r="C26" i="77"/>
  <c r="B31" i="77"/>
  <c r="B31" i="62"/>
  <c r="B29" i="77"/>
  <c r="B29" i="62"/>
  <c r="B27" i="77"/>
  <c r="B27" i="62"/>
  <c r="B25" i="77"/>
  <c r="B25" i="62"/>
  <c r="G13" i="62"/>
  <c r="G13" i="77"/>
  <c r="G11" i="62"/>
  <c r="G11" i="77"/>
  <c r="G9" i="62"/>
  <c r="G9" i="77"/>
  <c r="G7" i="62"/>
  <c r="G7" i="77"/>
  <c r="G39" i="62"/>
  <c r="G39" i="77"/>
  <c r="G37" i="62"/>
  <c r="G37" i="77"/>
  <c r="G35" i="62"/>
  <c r="G35" i="77"/>
  <c r="F40" i="77"/>
  <c r="F40" i="62"/>
  <c r="F38" i="77"/>
  <c r="F38" i="62"/>
  <c r="F36" i="77"/>
  <c r="F36" i="62"/>
  <c r="F34" i="77"/>
  <c r="F34" i="62"/>
  <c r="E39" i="62"/>
  <c r="E39" i="77"/>
  <c r="E37" i="62"/>
  <c r="E37" i="77"/>
  <c r="E35" i="62"/>
  <c r="E35" i="77"/>
  <c r="D40" i="62"/>
  <c r="D40" i="77"/>
  <c r="D38" i="62"/>
  <c r="D38" i="77"/>
  <c r="D36" i="62"/>
  <c r="D36" i="77"/>
  <c r="D34" i="62"/>
  <c r="D34" i="77"/>
  <c r="C39" i="62"/>
  <c r="C39" i="77"/>
  <c r="C37" i="62"/>
  <c r="C37" i="77"/>
  <c r="C35" i="62"/>
  <c r="C35" i="77"/>
  <c r="B40" i="77"/>
  <c r="B40" i="62"/>
  <c r="B38" i="77"/>
  <c r="B38" i="62"/>
  <c r="B36" i="77"/>
  <c r="B36" i="62"/>
  <c r="B34" i="77"/>
  <c r="B34" i="62"/>
  <c r="G49" i="72"/>
  <c r="G49" i="78"/>
  <c r="G47" i="72"/>
  <c r="G47" i="78"/>
  <c r="G45" i="72"/>
  <c r="G45" i="78"/>
  <c r="G43" i="72"/>
  <c r="G43" i="78"/>
  <c r="F49" i="72"/>
  <c r="F49" i="78"/>
  <c r="F47" i="72"/>
  <c r="F47" i="78"/>
  <c r="F45" i="72"/>
  <c r="F45" i="78"/>
  <c r="F43" i="72"/>
  <c r="F43" i="78"/>
  <c r="E48" i="72"/>
  <c r="E48" i="78"/>
  <c r="E46" i="72"/>
  <c r="E46" i="78"/>
  <c r="E44" i="72"/>
  <c r="E44" i="78"/>
  <c r="E50" i="72"/>
  <c r="E50" i="78"/>
  <c r="D48" i="72"/>
  <c r="D48" i="78"/>
  <c r="D46" i="72"/>
  <c r="D46" i="78"/>
  <c r="D44" i="72"/>
  <c r="D44" i="78"/>
  <c r="C49" i="72"/>
  <c r="C49" i="78"/>
  <c r="C47" i="72"/>
  <c r="C47" i="78"/>
  <c r="C45" i="72"/>
  <c r="C45" i="78"/>
  <c r="C43" i="72"/>
  <c r="C43" i="78"/>
  <c r="B48" i="72"/>
  <c r="B48" i="78"/>
  <c r="B46" i="72"/>
  <c r="B46" i="78"/>
  <c r="B44" i="72"/>
  <c r="B44" i="78"/>
  <c r="B50" i="72"/>
  <c r="B50" i="78"/>
  <c r="G30" i="72"/>
  <c r="G30" i="78"/>
  <c r="G28" i="72"/>
  <c r="G28" i="78"/>
  <c r="G26" i="72"/>
  <c r="G26" i="78"/>
  <c r="G32" i="72"/>
  <c r="G32" i="78"/>
  <c r="F30" i="72"/>
  <c r="F30" i="78"/>
  <c r="F28" i="72"/>
  <c r="F28" i="78"/>
  <c r="F26" i="72"/>
  <c r="F26" i="78"/>
  <c r="F32" i="78"/>
  <c r="F32" i="72"/>
  <c r="E30" i="72"/>
  <c r="E30" i="78"/>
  <c r="E28" i="72"/>
  <c r="E28" i="78"/>
  <c r="E26" i="72"/>
  <c r="E26" i="78"/>
  <c r="E32" i="72"/>
  <c r="E32" i="78"/>
  <c r="D30" i="72"/>
  <c r="D30" i="78"/>
  <c r="D26" i="72"/>
  <c r="D26" i="78"/>
  <c r="D32" i="72"/>
  <c r="D32" i="78"/>
  <c r="C30" i="72"/>
  <c r="C30" i="78"/>
  <c r="C28" i="72"/>
  <c r="C28" i="78"/>
  <c r="C26" i="72"/>
  <c r="C26" i="78"/>
  <c r="B31" i="78"/>
  <c r="B31" i="72"/>
  <c r="B29" i="72"/>
  <c r="B29" i="78"/>
  <c r="B27" i="78"/>
  <c r="B27" i="72"/>
  <c r="B25" i="72"/>
  <c r="B25" i="78"/>
  <c r="G21" i="72"/>
  <c r="G21" i="78"/>
  <c r="G19" i="72"/>
  <c r="G19" i="78"/>
  <c r="G17" i="72"/>
  <c r="G17" i="78"/>
  <c r="G23" i="72"/>
  <c r="G23" i="78"/>
  <c r="F21" i="78"/>
  <c r="F21" i="72"/>
  <c r="F19" i="72"/>
  <c r="F19" i="78"/>
  <c r="F17" i="78"/>
  <c r="F17" i="72"/>
  <c r="F23" i="72"/>
  <c r="F23" i="78"/>
  <c r="E21" i="72"/>
  <c r="E21" i="78"/>
  <c r="E19" i="72"/>
  <c r="E19" i="78"/>
  <c r="E17" i="72"/>
  <c r="E17" i="78"/>
  <c r="E23" i="72"/>
  <c r="E23" i="78"/>
  <c r="D21" i="72"/>
  <c r="D21" i="78"/>
  <c r="D19" i="78"/>
  <c r="D17" i="78"/>
  <c r="D23" i="78"/>
  <c r="D23" i="72"/>
  <c r="C21" i="72"/>
  <c r="C21" i="78"/>
  <c r="C19" i="72"/>
  <c r="C19" i="78"/>
  <c r="C17" i="72"/>
  <c r="C17" i="78"/>
  <c r="B22" i="72"/>
  <c r="B22" i="78"/>
  <c r="B20" i="72"/>
  <c r="B20" i="78"/>
  <c r="B18" i="72"/>
  <c r="B18" i="78"/>
  <c r="B16" i="72"/>
  <c r="B16" i="78"/>
  <c r="G12" i="72"/>
  <c r="G12" i="78"/>
  <c r="G10" i="72"/>
  <c r="G10" i="78"/>
  <c r="G8" i="72"/>
  <c r="G8" i="78"/>
  <c r="G14" i="72"/>
  <c r="G14" i="78"/>
  <c r="F12" i="78"/>
  <c r="F10" i="78"/>
  <c r="F10" i="72"/>
  <c r="F8" i="72"/>
  <c r="F8" i="78"/>
  <c r="F14" i="72"/>
  <c r="F14" i="78"/>
  <c r="E12" i="72"/>
  <c r="E12" i="78"/>
  <c r="E10" i="72"/>
  <c r="E10" i="78"/>
  <c r="E8" i="72"/>
  <c r="E8" i="78"/>
  <c r="D13" i="78"/>
  <c r="D13" i="72"/>
  <c r="D11" i="72"/>
  <c r="D11" i="78"/>
  <c r="D9" i="78"/>
  <c r="D9" i="72"/>
  <c r="D7" i="72"/>
  <c r="D7" i="78"/>
  <c r="C13" i="72"/>
  <c r="C13" i="78"/>
  <c r="C11" i="72"/>
  <c r="C11" i="78"/>
  <c r="C9" i="72"/>
  <c r="C9" i="78"/>
  <c r="C7" i="72"/>
  <c r="C7" i="78"/>
  <c r="B12" i="78"/>
  <c r="B12" i="72"/>
  <c r="B10" i="72"/>
  <c r="B10" i="78"/>
  <c r="B8" i="78"/>
  <c r="B8" i="72"/>
  <c r="B14" i="72"/>
  <c r="B14" i="78"/>
  <c r="G12" i="73"/>
  <c r="G12" i="79"/>
  <c r="G10" i="73"/>
  <c r="G10" i="79"/>
  <c r="G8" i="73"/>
  <c r="G8" i="79"/>
  <c r="F13" i="73"/>
  <c r="F13" i="79"/>
  <c r="F11" i="73"/>
  <c r="F11" i="79"/>
  <c r="F9" i="73"/>
  <c r="F9" i="79"/>
  <c r="F7" i="73"/>
  <c r="F7" i="79"/>
  <c r="E12" i="73"/>
  <c r="E12" i="79"/>
  <c r="E10" i="73"/>
  <c r="E10" i="79"/>
  <c r="E8" i="73"/>
  <c r="E8" i="79"/>
  <c r="E14" i="73"/>
  <c r="E14" i="79"/>
  <c r="D12" i="73"/>
  <c r="D12" i="79"/>
  <c r="D10" i="79"/>
  <c r="D8" i="79"/>
  <c r="C13" i="73"/>
  <c r="C13" i="79"/>
  <c r="C11" i="73"/>
  <c r="C11" i="79"/>
  <c r="C9" i="73"/>
  <c r="C9" i="79"/>
  <c r="C7" i="73"/>
  <c r="C7" i="79"/>
  <c r="B12" i="73"/>
  <c r="B12" i="79"/>
  <c r="B10" i="79"/>
  <c r="B8" i="79"/>
  <c r="G22" i="73"/>
  <c r="G22" i="79"/>
  <c r="G20" i="73"/>
  <c r="G20" i="79"/>
  <c r="G18" i="73"/>
  <c r="G18" i="79"/>
  <c r="G16" i="73"/>
  <c r="G16" i="79"/>
  <c r="F22" i="79"/>
  <c r="F20" i="79"/>
  <c r="F18" i="73"/>
  <c r="F18" i="79"/>
  <c r="F16" i="79"/>
  <c r="E22" i="73"/>
  <c r="E22" i="79"/>
  <c r="E20" i="73"/>
  <c r="E20" i="79"/>
  <c r="E18" i="73"/>
  <c r="E18" i="79"/>
  <c r="E16" i="73"/>
  <c r="E16" i="79"/>
  <c r="D22" i="73"/>
  <c r="D22" i="79"/>
  <c r="D20" i="73"/>
  <c r="D20" i="79"/>
  <c r="D18" i="73"/>
  <c r="D18" i="79"/>
  <c r="D16" i="73"/>
  <c r="D16" i="79"/>
  <c r="C22" i="73"/>
  <c r="C22" i="79"/>
  <c r="C20" i="73"/>
  <c r="C20" i="79"/>
  <c r="C18" i="73"/>
  <c r="C18" i="79"/>
  <c r="C16" i="73"/>
  <c r="C16" i="79"/>
  <c r="B22" i="73"/>
  <c r="B22" i="79"/>
  <c r="B20" i="73"/>
  <c r="B20" i="79"/>
  <c r="B18" i="73"/>
  <c r="B18" i="79"/>
  <c r="B16" i="73"/>
  <c r="B16" i="79"/>
  <c r="G40" i="72"/>
  <c r="G40" i="78"/>
  <c r="G38" i="72"/>
  <c r="G38" i="78"/>
  <c r="G36" i="72"/>
  <c r="G36" i="78"/>
  <c r="G34" i="72"/>
  <c r="G34" i="78"/>
  <c r="F40" i="72"/>
  <c r="F40" i="78"/>
  <c r="F38" i="72"/>
  <c r="F38" i="78"/>
  <c r="F36" i="72"/>
  <c r="F36" i="78"/>
  <c r="F34" i="72"/>
  <c r="F34" i="78"/>
  <c r="E40" i="72"/>
  <c r="E40" i="78"/>
  <c r="E38" i="72"/>
  <c r="E38" i="78"/>
  <c r="E36" i="72"/>
  <c r="E36" i="78"/>
  <c r="E34" i="72"/>
  <c r="E34" i="78"/>
  <c r="D40" i="72"/>
  <c r="D40" i="78"/>
  <c r="D38" i="72"/>
  <c r="D38" i="78"/>
  <c r="D36" i="72"/>
  <c r="D36" i="78"/>
  <c r="D34" i="72"/>
  <c r="D34" i="78"/>
  <c r="C40" i="72"/>
  <c r="C40" i="78"/>
  <c r="C38" i="72"/>
  <c r="C38" i="78"/>
  <c r="C36" i="72"/>
  <c r="C36" i="78"/>
  <c r="C34" i="72"/>
  <c r="C34" i="78"/>
  <c r="B40" i="72"/>
  <c r="B40" i="78"/>
  <c r="B38" i="72"/>
  <c r="B38" i="78"/>
  <c r="B36" i="72"/>
  <c r="B36" i="78"/>
  <c r="B34" i="72"/>
  <c r="B34" i="78"/>
  <c r="G21" i="62"/>
  <c r="G21" i="77"/>
  <c r="G19" i="62"/>
  <c r="G19" i="77"/>
  <c r="G17" i="62"/>
  <c r="G17" i="77"/>
  <c r="F22" i="62"/>
  <c r="F22" i="77"/>
  <c r="F20" i="62"/>
  <c r="F20" i="77"/>
  <c r="F18" i="77"/>
  <c r="F18" i="62"/>
  <c r="F16" i="62"/>
  <c r="F16" i="77"/>
  <c r="E21" i="62"/>
  <c r="E21" i="77"/>
  <c r="E19" i="62"/>
  <c r="E19" i="77"/>
  <c r="E17" i="62"/>
  <c r="E17" i="77"/>
  <c r="D22" i="77"/>
  <c r="D22" i="62"/>
  <c r="D20" i="77"/>
  <c r="D20" i="62"/>
  <c r="D18" i="77"/>
  <c r="D18" i="62"/>
  <c r="D16" i="62"/>
  <c r="D16" i="77"/>
  <c r="C21" i="62"/>
  <c r="C21" i="77"/>
  <c r="C19" i="62"/>
  <c r="C19" i="77"/>
  <c r="C17" i="62"/>
  <c r="C17" i="77"/>
  <c r="B22" i="62"/>
  <c r="B22" i="77"/>
  <c r="B20" i="77"/>
  <c r="B20" i="62"/>
  <c r="B18" i="77"/>
  <c r="B18" i="62"/>
  <c r="B16" i="62"/>
  <c r="B16" i="77"/>
  <c r="G30" i="62"/>
  <c r="G30" i="77"/>
  <c r="G28" i="62"/>
  <c r="G28" i="77"/>
  <c r="G26" i="62"/>
  <c r="G26" i="77"/>
  <c r="F31" i="77"/>
  <c r="F31" i="62"/>
  <c r="F29" i="77"/>
  <c r="F29" i="62"/>
  <c r="F27" i="77"/>
  <c r="F27" i="62"/>
  <c r="F25" i="77"/>
  <c r="F25" i="62"/>
  <c r="E31" i="62"/>
  <c r="E31" i="77"/>
  <c r="E29" i="62"/>
  <c r="E29" i="77"/>
  <c r="E27" i="62"/>
  <c r="E27" i="77"/>
  <c r="E25" i="62"/>
  <c r="E25" i="77"/>
  <c r="D31" i="62"/>
  <c r="D31" i="77"/>
  <c r="D29" i="62"/>
  <c r="D29" i="77"/>
  <c r="D27" i="62"/>
  <c r="D27" i="77"/>
  <c r="D25" i="62"/>
  <c r="D25" i="77"/>
  <c r="C31" i="62"/>
  <c r="C31" i="77"/>
  <c r="C29" i="62"/>
  <c r="C29" i="77"/>
  <c r="C27" i="62"/>
  <c r="C27" i="77"/>
  <c r="C25" i="62"/>
  <c r="C25" i="77"/>
  <c r="B30" i="62"/>
  <c r="B30" i="77"/>
  <c r="B28" i="62"/>
  <c r="B28" i="77"/>
  <c r="B26" i="62"/>
  <c r="B26" i="77"/>
  <c r="B32" i="62"/>
  <c r="B32" i="77"/>
  <c r="G12" i="62"/>
  <c r="G12" i="77"/>
  <c r="G10" i="62"/>
  <c r="G10" i="77"/>
  <c r="G8" i="62"/>
  <c r="G8" i="77"/>
  <c r="G40" i="62"/>
  <c r="G40" i="77"/>
  <c r="G38" i="62"/>
  <c r="G38" i="77"/>
  <c r="G36" i="62"/>
  <c r="G36" i="77"/>
  <c r="G34" i="62"/>
  <c r="G34" i="77"/>
  <c r="F39" i="62"/>
  <c r="F39" i="77"/>
  <c r="F37" i="62"/>
  <c r="F37" i="77"/>
  <c r="F35" i="62"/>
  <c r="F35" i="77"/>
  <c r="E40" i="62"/>
  <c r="E40" i="77"/>
  <c r="E38" i="62"/>
  <c r="E38" i="77"/>
  <c r="E36" i="62"/>
  <c r="E36" i="77"/>
  <c r="E34" i="62"/>
  <c r="E34" i="77"/>
  <c r="D39" i="77"/>
  <c r="D39" i="62"/>
  <c r="D37" i="77"/>
  <c r="D37" i="62"/>
  <c r="D35" i="77"/>
  <c r="D35" i="62"/>
  <c r="C40" i="62"/>
  <c r="C40" i="77"/>
  <c r="C38" i="62"/>
  <c r="C38" i="77"/>
  <c r="C36" i="62"/>
  <c r="C36" i="77"/>
  <c r="C34" i="62"/>
  <c r="C34" i="77"/>
  <c r="B39" i="62"/>
  <c r="B39" i="77"/>
  <c r="B37" i="62"/>
  <c r="B37" i="77"/>
  <c r="B35" i="62"/>
  <c r="B35" i="77"/>
  <c r="B41" i="62"/>
  <c r="B41" i="77"/>
  <c r="G48" i="72"/>
  <c r="G48" i="78"/>
  <c r="G46" i="72"/>
  <c r="G46" i="78"/>
  <c r="G44" i="72"/>
  <c r="G44" i="78"/>
  <c r="G50" i="72"/>
  <c r="G50" i="78"/>
  <c r="F48" i="72"/>
  <c r="F48" i="78"/>
  <c r="F46" i="72"/>
  <c r="F46" i="78"/>
  <c r="F44" i="72"/>
  <c r="F44" i="78"/>
  <c r="E49" i="72"/>
  <c r="E49" i="78"/>
  <c r="E47" i="72"/>
  <c r="E47" i="78"/>
  <c r="E45" i="72"/>
  <c r="E45" i="78"/>
  <c r="E43" i="72"/>
  <c r="E43" i="78"/>
  <c r="D49" i="72"/>
  <c r="D49" i="78"/>
  <c r="D47" i="72"/>
  <c r="D47" i="78"/>
  <c r="D45" i="72"/>
  <c r="D45" i="78"/>
  <c r="D43" i="72"/>
  <c r="D43" i="78"/>
  <c r="C48" i="72"/>
  <c r="C48" i="78"/>
  <c r="C46" i="72"/>
  <c r="C46" i="78"/>
  <c r="C44" i="72"/>
  <c r="C44" i="78"/>
  <c r="B49" i="72"/>
  <c r="B49" i="78"/>
  <c r="B47" i="72"/>
  <c r="B47" i="78"/>
  <c r="B45" i="72"/>
  <c r="B45" i="78"/>
  <c r="B43" i="72"/>
  <c r="B43" i="78"/>
  <c r="G31" i="72"/>
  <c r="G31" i="78"/>
  <c r="G29" i="72"/>
  <c r="G29" i="78"/>
  <c r="G27" i="72"/>
  <c r="G27" i="78"/>
  <c r="G25" i="72"/>
  <c r="G25" i="78"/>
  <c r="F31" i="72"/>
  <c r="F31" i="78"/>
  <c r="F29" i="78"/>
  <c r="F29" i="72"/>
  <c r="F27" i="72"/>
  <c r="F27" i="78"/>
  <c r="F25" i="78"/>
  <c r="F25" i="72"/>
  <c r="E31" i="72"/>
  <c r="E31" i="78"/>
  <c r="E29" i="72"/>
  <c r="E29" i="78"/>
  <c r="E27" i="72"/>
  <c r="E27" i="78"/>
  <c r="E25" i="72"/>
  <c r="E25" i="78"/>
  <c r="D31" i="72"/>
  <c r="D31" i="78"/>
  <c r="D29" i="72"/>
  <c r="D29" i="78"/>
  <c r="D27" i="72"/>
  <c r="D27" i="78"/>
  <c r="D25" i="72"/>
  <c r="D25" i="78"/>
  <c r="C31" i="72"/>
  <c r="C31" i="78"/>
  <c r="C29" i="72"/>
  <c r="C29" i="78"/>
  <c r="C27" i="72"/>
  <c r="C27" i="78"/>
  <c r="C25" i="72"/>
  <c r="C25" i="78"/>
  <c r="B30" i="72"/>
  <c r="B30" i="78"/>
  <c r="B28" i="72"/>
  <c r="B28" i="78"/>
  <c r="B26" i="72"/>
  <c r="B26" i="78"/>
  <c r="G22" i="72"/>
  <c r="G22" i="78"/>
  <c r="G20" i="72"/>
  <c r="G20" i="78"/>
  <c r="G18" i="72"/>
  <c r="G18" i="78"/>
  <c r="G16" i="72"/>
  <c r="G16" i="78"/>
  <c r="F22" i="72"/>
  <c r="F22" i="78"/>
  <c r="F20" i="78"/>
  <c r="F18" i="72"/>
  <c r="F18" i="78"/>
  <c r="F16" i="72"/>
  <c r="F16" i="78"/>
  <c r="E22" i="72"/>
  <c r="E22" i="78"/>
  <c r="E20" i="72"/>
  <c r="E20" i="78"/>
  <c r="E18" i="72"/>
  <c r="E18" i="78"/>
  <c r="E16" i="72"/>
  <c r="E16" i="78"/>
  <c r="D22" i="72"/>
  <c r="D22" i="78"/>
  <c r="D20" i="78"/>
  <c r="D20" i="72"/>
  <c r="D18" i="72"/>
  <c r="D18" i="78"/>
  <c r="D16" i="78"/>
  <c r="D16" i="72"/>
  <c r="C22" i="72"/>
  <c r="C22" i="78"/>
  <c r="C20" i="72"/>
  <c r="C20" i="78"/>
  <c r="C18" i="72"/>
  <c r="C18" i="78"/>
  <c r="C16" i="72"/>
  <c r="C16" i="78"/>
  <c r="B21" i="72"/>
  <c r="B21" i="78"/>
  <c r="B19" i="78"/>
  <c r="B17" i="72"/>
  <c r="B17" i="78"/>
  <c r="G13" i="72"/>
  <c r="G13" i="78"/>
  <c r="G11" i="72"/>
  <c r="G11" i="78"/>
  <c r="G9" i="72"/>
  <c r="G9" i="78"/>
  <c r="G7" i="72"/>
  <c r="G7" i="78"/>
  <c r="F13" i="72"/>
  <c r="F13" i="78"/>
  <c r="F11" i="72"/>
  <c r="F11" i="78"/>
  <c r="F9" i="72"/>
  <c r="F9" i="78"/>
  <c r="F7" i="72"/>
  <c r="F7" i="78"/>
  <c r="E13" i="72"/>
  <c r="E13" i="78"/>
  <c r="E11" i="72"/>
  <c r="E11" i="78"/>
  <c r="E9" i="72"/>
  <c r="E9" i="78"/>
  <c r="E7" i="72"/>
  <c r="E7" i="78"/>
  <c r="D12" i="72"/>
  <c r="D12" i="78"/>
  <c r="D10" i="72"/>
  <c r="D10" i="78"/>
  <c r="D8" i="72"/>
  <c r="D8" i="78"/>
  <c r="D14" i="72"/>
  <c r="D14" i="78"/>
  <c r="C12" i="72"/>
  <c r="C12" i="78"/>
  <c r="C10" i="72"/>
  <c r="C10" i="78"/>
  <c r="C8" i="72"/>
  <c r="C8" i="78"/>
  <c r="B13" i="72"/>
  <c r="B13" i="78"/>
  <c r="B11" i="72"/>
  <c r="B11" i="78"/>
  <c r="B9" i="72"/>
  <c r="B9" i="78"/>
  <c r="B7" i="72"/>
  <c r="B7" i="78"/>
  <c r="G13" i="73"/>
  <c r="G13" i="79"/>
  <c r="G11" i="73"/>
  <c r="G11" i="79"/>
  <c r="G9" i="73"/>
  <c r="G9" i="79"/>
  <c r="G7" i="73"/>
  <c r="G7" i="79"/>
  <c r="F12" i="73"/>
  <c r="F12" i="79"/>
  <c r="F10" i="73"/>
  <c r="F10" i="79"/>
  <c r="F8" i="73"/>
  <c r="F8" i="79"/>
  <c r="E13" i="73"/>
  <c r="E13" i="79"/>
  <c r="E11" i="73"/>
  <c r="E11" i="79"/>
  <c r="E9" i="73"/>
  <c r="E9" i="79"/>
  <c r="E7" i="73"/>
  <c r="E7" i="79"/>
  <c r="D13" i="73"/>
  <c r="D13" i="79"/>
  <c r="D11" i="73"/>
  <c r="D11" i="79"/>
  <c r="D9" i="73"/>
  <c r="D9" i="79"/>
  <c r="D7" i="73"/>
  <c r="D7" i="79"/>
  <c r="C12" i="73"/>
  <c r="C12" i="79"/>
  <c r="C10" i="73"/>
  <c r="C10" i="79"/>
  <c r="C8" i="73"/>
  <c r="C8" i="79"/>
  <c r="B13" i="73"/>
  <c r="B13" i="79"/>
  <c r="B11" i="73"/>
  <c r="B11" i="79"/>
  <c r="B9" i="73"/>
  <c r="B9" i="79"/>
  <c r="B7" i="73"/>
  <c r="B7" i="79"/>
  <c r="G21" i="73"/>
  <c r="G21" i="79"/>
  <c r="G19" i="73"/>
  <c r="G19" i="79"/>
  <c r="G17" i="73"/>
  <c r="G17" i="79"/>
  <c r="G23" i="73"/>
  <c r="G23" i="79"/>
  <c r="F21" i="73"/>
  <c r="F21" i="79"/>
  <c r="F19" i="73"/>
  <c r="F19" i="79"/>
  <c r="F17" i="79"/>
  <c r="F23" i="73"/>
  <c r="F23" i="79"/>
  <c r="E21" i="73"/>
  <c r="E21" i="79"/>
  <c r="E19" i="73"/>
  <c r="E19" i="79"/>
  <c r="E17" i="73"/>
  <c r="E17" i="79"/>
  <c r="E23" i="73"/>
  <c r="E23" i="79"/>
  <c r="D21" i="73"/>
  <c r="D21" i="79"/>
  <c r="D19" i="79"/>
  <c r="D17" i="79"/>
  <c r="D23" i="73"/>
  <c r="D23" i="79"/>
  <c r="C21" i="73"/>
  <c r="C21" i="79"/>
  <c r="C19" i="73"/>
  <c r="C19" i="79"/>
  <c r="C17" i="73"/>
  <c r="C17" i="79"/>
  <c r="C23" i="73"/>
  <c r="C23" i="79"/>
  <c r="B21" i="73"/>
  <c r="B21" i="79"/>
  <c r="B19" i="73"/>
  <c r="B19" i="79"/>
  <c r="B17" i="73"/>
  <c r="B17" i="79"/>
  <c r="B23" i="73"/>
  <c r="B23" i="79"/>
  <c r="G41" i="62"/>
</calcChain>
</file>

<file path=xl/sharedStrings.xml><?xml version="1.0" encoding="utf-8"?>
<sst xmlns="http://schemas.openxmlformats.org/spreadsheetml/2006/main" count="2603" uniqueCount="102">
  <si>
    <t>Data imported:</t>
  </si>
  <si>
    <t>Data location:</t>
  </si>
  <si>
    <t>diagg</t>
  </si>
  <si>
    <t>age</t>
  </si>
  <si>
    <t>rank</t>
  </si>
  <si>
    <t>class</t>
  </si>
  <si>
    <t>PERCENT1</t>
  </si>
  <si>
    <t>COUNT</t>
  </si>
  <si>
    <t>01.Pneumonia</t>
  </si>
  <si>
    <t>J01C.beta lactams</t>
  </si>
  <si>
    <t>J01F.macrolides</t>
  </si>
  <si>
    <t>J01D.cephalosporins</t>
  </si>
  <si>
    <t>S</t>
  </si>
  <si>
    <t>.</t>
  </si>
  <si>
    <t>15-64</t>
  </si>
  <si>
    <t>J01M.quinolones</t>
  </si>
  <si>
    <t>J01A.tetracyclines</t>
  </si>
  <si>
    <t>J01E.sulfa and trime</t>
  </si>
  <si>
    <t>65+</t>
  </si>
  <si>
    <t>02.UTIs</t>
  </si>
  <si>
    <t>J01X.other</t>
  </si>
  <si>
    <t>03.SSTIs</t>
  </si>
  <si>
    <t>04.acute laryngitis/tracheitis</t>
  </si>
  <si>
    <t>05.Combined AOM</t>
  </si>
  <si>
    <t>06.Pharyngitis/tonsillitis/strep</t>
  </si>
  <si>
    <t>07.Sinusitis</t>
  </si>
  <si>
    <t>08.URTI</t>
  </si>
  <si>
    <t>09.Viral pneumonia</t>
  </si>
  <si>
    <t>10.Acute bronchitis</t>
  </si>
  <si>
    <t>11.Cough</t>
  </si>
  <si>
    <t>12.Asthma or Allergic rhinitis</t>
  </si>
  <si>
    <t>10-14</t>
  </si>
  <si>
    <t>1-4</t>
  </si>
  <si>
    <t>5-9</t>
  </si>
  <si>
    <t>Reporting both grouped pneumonia and separate: suppression problems</t>
  </si>
  <si>
    <t>No Rx</t>
  </si>
  <si>
    <t>13.Pneumonia and Viral pneumonia</t>
  </si>
  <si>
    <t>Dispensed drugs associated with ambulatory visits to Primary Care Providers, by condition, age group, drug class, 2016</t>
  </si>
  <si>
    <t>Antibiotics Generally Not Required</t>
  </si>
  <si>
    <t>Upper Respiratory
Tract Infection</t>
  </si>
  <si>
    <t>Acute
Bronchitis</t>
  </si>
  <si>
    <t>Cough</t>
  </si>
  <si>
    <t>Asthma/
Allergic Rhinitis</t>
  </si>
  <si>
    <t>Acute
Laryngitis/
Tracheitis</t>
  </si>
  <si>
    <t>Combined
Acute Otitis Media</t>
  </si>
  <si>
    <t>Pharyngitis/
Tonsillitis/
Strep Throat</t>
  </si>
  <si>
    <t>Sinusitis</t>
  </si>
  <si>
    <t>Pneumonia/
Viral
Pneumonia</t>
  </si>
  <si>
    <t>Urinary Tract Infections</t>
  </si>
  <si>
    <t>Skin and Soft Tissue
Infections</t>
  </si>
  <si>
    <t>Under 1</t>
  </si>
  <si>
    <t>65 and Older</t>
  </si>
  <si>
    <t>Tetracyclines (J01A)</t>
  </si>
  <si>
    <t>Beta-Lactam Penicillins (J01C)</t>
  </si>
  <si>
    <t>Cephalosporins (J01D)</t>
  </si>
  <si>
    <t>Sulfonamides and Trimethoprims (J01E)</t>
  </si>
  <si>
    <t>Macrolides, Lincosamides and Streptogramins (J01F)</t>
  </si>
  <si>
    <t>Quinolones (J01M)</t>
  </si>
  <si>
    <t>Other Antibiotics (J01X)</t>
  </si>
  <si>
    <t>Percent</t>
  </si>
  <si>
    <t>supp</t>
  </si>
  <si>
    <t>Upper Respiratory Tract Infection</t>
  </si>
  <si>
    <t>Acute Bronchitis</t>
  </si>
  <si>
    <t>Asthma/Allergic Rhinitis</t>
  </si>
  <si>
    <t>Acute Laryngitis/Tracheitis</t>
  </si>
  <si>
    <t>Skin and Soft Tissue Infections</t>
  </si>
  <si>
    <t>Count</t>
  </si>
  <si>
    <t>label 1</t>
  </si>
  <si>
    <t>label 2</t>
  </si>
  <si>
    <t>Unclassified</t>
  </si>
  <si>
    <t xml:space="preserve">Conditions That May Require Antibiotics </t>
  </si>
  <si>
    <t xml:space="preserve">Conditions That Usually Require Antibiotics </t>
  </si>
  <si>
    <t>yellow = no data point in orig_data</t>
  </si>
  <si>
    <t>Condition and Drug Class</t>
  </si>
  <si>
    <t>Crude percent of dispensations within five days of visit</t>
  </si>
  <si>
    <t>Percent of Antibiotic Dispensations Linked to Ambulatory Visits to Primary Care Providers 
by Age Group (Years)</t>
  </si>
  <si>
    <t>s  Indicates data suppressed due to small numbers.</t>
  </si>
  <si>
    <t>Unclassified*</t>
  </si>
  <si>
    <t>Number of dispensations within five days of visit</t>
  </si>
  <si>
    <t>J01A</t>
  </si>
  <si>
    <t>J01C</t>
  </si>
  <si>
    <t>J01D</t>
  </si>
  <si>
    <t>J01E</t>
  </si>
  <si>
    <t>J01F</t>
  </si>
  <si>
    <t>J01M</t>
  </si>
  <si>
    <t>J01X</t>
  </si>
  <si>
    <t xml:space="preserve">*   Includes the drugs amoxicillin/clarithromycin, fixadomicin and vancomycin.
</t>
  </si>
  <si>
    <t>Acute Otitis Media</t>
  </si>
  <si>
    <t>Pneumonia</t>
  </si>
  <si>
    <t>Acute
Otitis Media</t>
  </si>
  <si>
    <t>Number of Antibiotic Dispensations Linked to Ambulatory Visits to Primary Care Providers 
by Age Group (Years)</t>
  </si>
  <si>
    <t>Pharyngitis</t>
  </si>
  <si>
    <t xml:space="preserve">\\mchpe.cpe.umanitoba.ca\MCHP\Public\Shared Resources\Project\asp\Analyses\PatternsHealthServiceUse\amb_visits_dx_specific_class.html  </t>
  </si>
  <si>
    <t>count1</t>
  </si>
  <si>
    <t>Program: S:\asp\prog\RoxanaD\2.PatternsHealthServiceUse\amb_visits_dx_specific.sas Date: 06JUN2020 8:09:23 User: roxanad Host: SAL-DA-1</t>
  </si>
  <si>
    <t>yellow = secondary suppression</t>
  </si>
  <si>
    <t>Supplement Table X.X: Percent of Antibiotic Dispensations Linked to Ambulatory Visits to Primary Care Physicians for Conditions That Generally Do Not Require Antibiotics, by Drug Class and Age Group, 2016</t>
  </si>
  <si>
    <t>Supplement Table X.X: Percent of Antibiotic Dispensations Linked to Ambulatory Visits to Primary Care Physicians for Conditions That May Require Antibiotics, by Drug Class and Age Group, 2016</t>
  </si>
  <si>
    <t>Supplement Table X.X: Percent of Antibiotic Dispensations Linked to Ambulatory Visits to Primary Care Physicians for Conditions That Usually Require Antibiotics, by Drug Class and Age Group, 2016</t>
  </si>
  <si>
    <t>Supplement Table X.X: Number of Antibiotic Dispensations Linked to Ambulatory Visits to Primary Care Physicians for Conditions That Generally Do Not Require Antibiotics by Drug Class and Age Group, 2016</t>
  </si>
  <si>
    <t>Supplement Table X.X: Number of Antibiotic Dispensations Linked to Ambulatory Visits to Primary Care Physicians for Conditions That May Require Antibiotics by Drug Class and Age Group, 2016</t>
  </si>
  <si>
    <t>Supplement Table X.X: Number of Antibiotic Dispensations Linked to Ambulatory Visits to Primary Care Physicians for Conditions That Usually Require Antibiotics by Drug Class and Age Group,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</si>
</sst>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Segoe UI"/>
      <family val="2"/>
    </font>
    <font>
      <b/>
      <sz val="9"/>
      <name val="Arial"/>
      <family val="2"/>
    </font>
    <font>
      <sz val="11"/>
      <name val="Arial"/>
      <family val="2"/>
    </font>
    <font>
      <sz val="9"/>
      <name val="Arial"/>
      <family val="2"/>
    </font>
    <font>
      <sz val="11"/>
      <color theme="1"/>
      <name val="Arial"/>
      <family val="2"/>
    </font>
    <font>
      <b/>
      <sz val="9"/>
      <color theme="0"/>
      <name val="Segoe UI"/>
      <family val="2"/>
    </font>
    <font>
      <b/>
      <sz val="9"/>
      <color theme="1"/>
      <name val="Arial"/>
      <family val="2"/>
    </font>
    <font>
      <sz val="9"/>
      <color theme="1"/>
      <name val="Segoe UI"/>
      <family val="2"/>
    </font>
    <font>
      <sz val="9"/>
      <color theme="1"/>
      <name val="Arial"/>
      <family val="2"/>
    </font>
    <font>
      <sz val="7"/>
      <color theme="1"/>
      <name val="Segoe UI"/>
      <family val="2"/>
    </font>
    <font>
      <sz val="7"/>
      <color theme="1"/>
      <name val="Arial"/>
      <family val="2"/>
    </font>
    <font>
      <u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theme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AFBFE"/>
        <bgColor indexed="64"/>
      </patternFill>
    </fill>
  </fills>
  <borders count="3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/>
      <top style="thin">
        <color theme="7"/>
      </top>
      <bottom style="thin">
        <color theme="0"/>
      </bottom>
      <diagonal/>
    </border>
    <border>
      <left/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7"/>
      </right>
      <top style="thin">
        <color theme="0"/>
      </top>
      <bottom/>
      <diagonal/>
    </border>
    <border>
      <left style="thin">
        <color theme="7"/>
      </left>
      <right/>
      <top/>
      <bottom/>
      <diagonal/>
    </border>
    <border>
      <left/>
      <right style="thin">
        <color theme="7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hair">
        <color theme="7"/>
      </left>
      <right style="thin">
        <color theme="7"/>
      </right>
      <top style="thin">
        <color theme="0"/>
      </top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hair">
        <color theme="7"/>
      </right>
      <top style="thin">
        <color theme="0"/>
      </top>
      <bottom/>
      <diagonal/>
    </border>
    <border>
      <left style="thin">
        <color theme="7"/>
      </left>
      <right style="hair">
        <color theme="7"/>
      </right>
      <top/>
      <bottom/>
      <diagonal/>
    </border>
    <border>
      <left style="thin">
        <color theme="7"/>
      </left>
      <right style="hair">
        <color theme="7"/>
      </right>
      <top/>
      <bottom style="thin">
        <color theme="7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7"/>
      </top>
      <bottom style="thin">
        <color theme="0"/>
      </bottom>
      <diagonal/>
    </border>
    <border>
      <left style="thin">
        <color theme="7"/>
      </left>
      <right/>
      <top/>
      <bottom style="thin">
        <color theme="7"/>
      </bottom>
      <diagonal/>
    </border>
    <border>
      <left style="hair">
        <color theme="7"/>
      </left>
      <right style="hair">
        <color theme="7"/>
      </right>
      <top style="thin">
        <color theme="0"/>
      </top>
      <bottom/>
      <diagonal/>
    </border>
    <border>
      <left style="hair">
        <color theme="7"/>
      </left>
      <right style="hair">
        <color theme="7"/>
      </right>
      <top/>
      <bottom/>
      <diagonal/>
    </border>
    <border>
      <left style="hair">
        <color theme="7"/>
      </left>
      <right style="hair">
        <color theme="7"/>
      </right>
      <top/>
      <bottom style="thin">
        <color theme="7"/>
      </bottom>
      <diagonal/>
    </border>
    <border>
      <left/>
      <right style="thin">
        <color theme="7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medium">
        <color rgb="FFC1C1C1"/>
      </left>
      <right/>
      <top style="medium">
        <color rgb="FFC1C1C1"/>
      </top>
      <bottom/>
      <diagonal/>
    </border>
    <border>
      <left/>
      <right/>
      <top style="medium">
        <color rgb="FFC1C1C1"/>
      </top>
      <bottom/>
      <diagonal/>
    </border>
    <border>
      <left style="medium">
        <color rgb="FFC1C1C1"/>
      </left>
      <right/>
      <top/>
      <bottom/>
      <diagonal/>
    </border>
  </borders>
  <cellStyleXfs count="9">
    <xf numFmtId="0" fontId="0" fillId="0" borderId="0"/>
    <xf numFmtId="0" fontId="1" fillId="0" borderId="0" applyNumberFormat="0" applyFill="0" applyBorder="0" applyAlignment="0" applyProtection="0"/>
    <xf numFmtId="49" fontId="4" fillId="3" borderId="0">
      <alignment vertical="center" wrapText="1"/>
    </xf>
    <xf numFmtId="0" fontId="9" fillId="4" borderId="1">
      <alignment horizontal="center" vertical="center" wrapText="1"/>
    </xf>
    <xf numFmtId="49" fontId="4" fillId="5" borderId="0">
      <alignment horizontal="left" vertical="center" indent="1"/>
    </xf>
    <xf numFmtId="164" fontId="11" fillId="3" borderId="10" applyFill="0">
      <alignment horizontal="right" vertical="center" indent="1"/>
    </xf>
    <xf numFmtId="3" fontId="11" fillId="3" borderId="10" applyFill="0">
      <alignment horizontal="right" vertical="center" indent="1"/>
    </xf>
    <xf numFmtId="0" fontId="13" fillId="3" borderId="0">
      <alignment horizontal="left" vertical="top"/>
    </xf>
    <xf numFmtId="0" fontId="3" fillId="0" borderId="0"/>
  </cellStyleXfs>
  <cellXfs count="142">
    <xf numFmtId="0" fontId="0" fillId="0" borderId="0" xfId="0"/>
    <xf numFmtId="0" fontId="6" fillId="0" borderId="0" xfId="0" applyFont="1" applyAlignment="1">
      <alignment vertical="center"/>
    </xf>
    <xf numFmtId="0" fontId="8" fillId="3" borderId="0" xfId="0" applyFont="1" applyFill="1"/>
    <xf numFmtId="0" fontId="8" fillId="3" borderId="0" xfId="0" applyFont="1" applyFill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49" fontId="10" fillId="5" borderId="8" xfId="4" applyFont="1" applyBorder="1" applyAlignment="1">
      <alignment horizontal="left" vertical="center" indent="1"/>
    </xf>
    <xf numFmtId="49" fontId="10" fillId="5" borderId="0" xfId="4" applyFont="1" applyBorder="1" applyAlignment="1">
      <alignment vertical="center"/>
    </xf>
    <xf numFmtId="49" fontId="10" fillId="5" borderId="9" xfId="4" applyFont="1" applyBorder="1" applyAlignment="1">
      <alignment vertical="center"/>
    </xf>
    <xf numFmtId="0" fontId="10" fillId="3" borderId="8" xfId="0" applyFont="1" applyFill="1" applyBorder="1" applyAlignment="1">
      <alignment horizontal="left" vertical="center" indent="2"/>
    </xf>
    <xf numFmtId="2" fontId="12" fillId="3" borderId="11" xfId="5" applyNumberFormat="1" applyFont="1" applyFill="1" applyBorder="1" applyAlignment="1">
      <alignment horizontal="center" vertical="center"/>
    </xf>
    <xf numFmtId="0" fontId="10" fillId="6" borderId="8" xfId="0" applyFont="1" applyFill="1" applyBorder="1" applyAlignment="1">
      <alignment horizontal="left" vertical="center" indent="2"/>
    </xf>
    <xf numFmtId="2" fontId="12" fillId="6" borderId="12" xfId="5" applyNumberFormat="1" applyFont="1" applyFill="1" applyBorder="1" applyAlignment="1">
      <alignment horizontal="center" vertical="center"/>
    </xf>
    <xf numFmtId="2" fontId="12" fillId="3" borderId="12" xfId="5" applyNumberFormat="1" applyFont="1" applyFill="1" applyBorder="1" applyAlignment="1">
      <alignment horizontal="center" vertical="center"/>
    </xf>
    <xf numFmtId="0" fontId="8" fillId="0" borderId="0" xfId="0" applyFont="1" applyFill="1"/>
    <xf numFmtId="2" fontId="12" fillId="6" borderId="13" xfId="5" applyNumberFormat="1" applyFont="1" applyFill="1" applyBorder="1" applyAlignment="1">
      <alignment horizontal="center" vertical="center"/>
    </xf>
    <xf numFmtId="0" fontId="0" fillId="0" borderId="0" xfId="0" applyFill="1"/>
    <xf numFmtId="0" fontId="8" fillId="0" borderId="0" xfId="0" applyFont="1" applyAlignment="1">
      <alignment vertical="top"/>
    </xf>
    <xf numFmtId="0" fontId="9" fillId="4" borderId="6" xfId="3" applyBorder="1">
      <alignment horizontal="center" vertical="center" wrapText="1"/>
    </xf>
    <xf numFmtId="0" fontId="9" fillId="4" borderId="7" xfId="3" applyBorder="1">
      <alignment horizontal="center" vertical="center" wrapText="1"/>
    </xf>
    <xf numFmtId="0" fontId="2" fillId="0" borderId="0" xfId="0" applyFont="1" applyFill="1"/>
    <xf numFmtId="0" fontId="0" fillId="0" borderId="0" xfId="0" applyFill="1" applyAlignment="1"/>
    <xf numFmtId="0" fontId="2" fillId="0" borderId="0" xfId="0" applyFont="1" applyFill="1" applyAlignment="1" applyProtection="1">
      <alignment vertical="top"/>
      <protection locked="0"/>
    </xf>
    <xf numFmtId="0" fontId="2" fillId="0" borderId="0" xfId="0" applyFont="1" applyFill="1" applyAlignment="1"/>
    <xf numFmtId="2" fontId="0" fillId="0" borderId="0" xfId="0" applyNumberFormat="1" applyFont="1" applyFill="1" applyBorder="1"/>
    <xf numFmtId="0" fontId="0" fillId="0" borderId="19" xfId="0" applyFill="1" applyBorder="1"/>
    <xf numFmtId="0" fontId="0" fillId="0" borderId="19" xfId="0" applyFill="1" applyBorder="1" applyAlignment="1"/>
    <xf numFmtId="0" fontId="2" fillId="0" borderId="0" xfId="0" applyFont="1" applyFill="1" applyBorder="1"/>
    <xf numFmtId="0" fontId="0" fillId="0" borderId="0" xfId="0" applyFill="1" applyBorder="1" applyAlignment="1"/>
    <xf numFmtId="2" fontId="0" fillId="0" borderId="17" xfId="0" applyNumberFormat="1" applyFont="1" applyFill="1" applyBorder="1"/>
    <xf numFmtId="0" fontId="2" fillId="0" borderId="0" xfId="0" quotePrefix="1" applyFont="1" applyFill="1" applyBorder="1"/>
    <xf numFmtId="0" fontId="0" fillId="0" borderId="0" xfId="0" applyFill="1" applyBorder="1" applyAlignment="1">
      <alignment wrapText="1"/>
    </xf>
    <xf numFmtId="0" fontId="9" fillId="4" borderId="6" xfId="3" quotePrefix="1" applyBorder="1">
      <alignment horizontal="center" vertical="center" wrapText="1"/>
    </xf>
    <xf numFmtId="0" fontId="10" fillId="6" borderId="23" xfId="0" applyFont="1" applyFill="1" applyBorder="1" applyAlignment="1">
      <alignment horizontal="left" vertical="center" indent="2"/>
    </xf>
    <xf numFmtId="2" fontId="12" fillId="3" borderId="14" xfId="5" applyNumberFormat="1" applyFont="1" applyFill="1" applyBorder="1" applyAlignment="1">
      <alignment horizontal="center" vertical="center"/>
    </xf>
    <xf numFmtId="2" fontId="12" fillId="3" borderId="24" xfId="5" applyNumberFormat="1" applyFont="1" applyFill="1" applyBorder="1" applyAlignment="1">
      <alignment horizontal="center" vertical="center"/>
    </xf>
    <xf numFmtId="2" fontId="12" fillId="6" borderId="15" xfId="5" applyNumberFormat="1" applyFont="1" applyFill="1" applyBorder="1" applyAlignment="1">
      <alignment horizontal="center" vertical="center"/>
    </xf>
    <xf numFmtId="2" fontId="12" fillId="6" borderId="25" xfId="5" applyNumberFormat="1" applyFont="1" applyFill="1" applyBorder="1" applyAlignment="1">
      <alignment horizontal="center" vertical="center"/>
    </xf>
    <xf numFmtId="2" fontId="12" fillId="3" borderId="15" xfId="5" applyNumberFormat="1" applyFont="1" applyFill="1" applyBorder="1" applyAlignment="1">
      <alignment horizontal="center" vertical="center"/>
    </xf>
    <xf numFmtId="2" fontId="12" fillId="3" borderId="25" xfId="5" applyNumberFormat="1" applyFont="1" applyFill="1" applyBorder="1" applyAlignment="1">
      <alignment horizontal="center" vertical="center"/>
    </xf>
    <xf numFmtId="2" fontId="12" fillId="6" borderId="16" xfId="5" applyNumberFormat="1" applyFont="1" applyFill="1" applyBorder="1" applyAlignment="1">
      <alignment horizontal="center" vertical="center"/>
    </xf>
    <xf numFmtId="2" fontId="12" fillId="6" borderId="26" xfId="5" applyNumberFormat="1" applyFont="1" applyFill="1" applyBorder="1" applyAlignment="1">
      <alignment horizontal="center" vertical="center"/>
    </xf>
    <xf numFmtId="49" fontId="10" fillId="5" borderId="28" xfId="4" applyFont="1" applyBorder="1" applyAlignment="1">
      <alignment vertical="center"/>
    </xf>
    <xf numFmtId="2" fontId="12" fillId="5" borderId="28" xfId="4" applyNumberFormat="1" applyFont="1" applyBorder="1" applyAlignment="1">
      <alignment horizontal="center" vertical="center"/>
    </xf>
    <xf numFmtId="2" fontId="12" fillId="5" borderId="27" xfId="4" applyNumberFormat="1" applyFont="1" applyBorder="1" applyAlignment="1">
      <alignment horizontal="center" vertical="center"/>
    </xf>
    <xf numFmtId="49" fontId="10" fillId="5" borderId="8" xfId="4" applyFont="1" applyBorder="1" applyAlignment="1">
      <alignment horizontal="left" vertical="center" wrapText="1" indent="1"/>
    </xf>
    <xf numFmtId="3" fontId="12" fillId="3" borderId="24" xfId="5" applyNumberFormat="1" applyFont="1" applyFill="1" applyBorder="1" applyAlignment="1">
      <alignment horizontal="right" vertical="center"/>
    </xf>
    <xf numFmtId="3" fontId="12" fillId="6" borderId="25" xfId="5" applyNumberFormat="1" applyFont="1" applyFill="1" applyBorder="1" applyAlignment="1">
      <alignment horizontal="right" vertical="center"/>
    </xf>
    <xf numFmtId="3" fontId="12" fillId="3" borderId="25" xfId="5" applyNumberFormat="1" applyFont="1" applyFill="1" applyBorder="1" applyAlignment="1">
      <alignment horizontal="right" vertical="center"/>
    </xf>
    <xf numFmtId="3" fontId="12" fillId="5" borderId="28" xfId="4" applyNumberFormat="1" applyFont="1" applyBorder="1" applyAlignment="1">
      <alignment horizontal="right" vertical="center"/>
    </xf>
    <xf numFmtId="3" fontId="12" fillId="6" borderId="26" xfId="5" applyNumberFormat="1" applyFont="1" applyFill="1" applyBorder="1" applyAlignment="1">
      <alignment horizontal="right" vertical="center"/>
    </xf>
    <xf numFmtId="3" fontId="12" fillId="3" borderId="14" xfId="5" applyNumberFormat="1" applyFont="1" applyFill="1" applyBorder="1" applyAlignment="1">
      <alignment horizontal="right" vertical="center" indent="1"/>
    </xf>
    <xf numFmtId="3" fontId="12" fillId="3" borderId="24" xfId="5" applyNumberFormat="1" applyFont="1" applyFill="1" applyBorder="1" applyAlignment="1">
      <alignment horizontal="right" vertical="center" indent="1"/>
    </xf>
    <xf numFmtId="3" fontId="12" fillId="3" borderId="11" xfId="5" applyNumberFormat="1" applyFont="1" applyFill="1" applyBorder="1" applyAlignment="1">
      <alignment horizontal="right" vertical="center" indent="1"/>
    </xf>
    <xf numFmtId="3" fontId="12" fillId="6" borderId="15" xfId="5" applyNumberFormat="1" applyFont="1" applyFill="1" applyBorder="1" applyAlignment="1">
      <alignment horizontal="right" vertical="center" indent="1"/>
    </xf>
    <xf numFmtId="3" fontId="12" fillId="6" borderId="25" xfId="5" applyNumberFormat="1" applyFont="1" applyFill="1" applyBorder="1" applyAlignment="1">
      <alignment horizontal="right" vertical="center" indent="1"/>
    </xf>
    <xf numFmtId="3" fontId="12" fillId="6" borderId="12" xfId="5" applyNumberFormat="1" applyFont="1" applyFill="1" applyBorder="1" applyAlignment="1">
      <alignment horizontal="right" vertical="center" indent="1"/>
    </xf>
    <xf numFmtId="3" fontId="12" fillId="3" borderId="15" xfId="5" applyNumberFormat="1" applyFont="1" applyFill="1" applyBorder="1" applyAlignment="1">
      <alignment horizontal="right" vertical="center" indent="1"/>
    </xf>
    <xf numFmtId="3" fontId="12" fillId="3" borderId="25" xfId="5" applyNumberFormat="1" applyFont="1" applyFill="1" applyBorder="1" applyAlignment="1">
      <alignment horizontal="right" vertical="center" indent="1"/>
    </xf>
    <xf numFmtId="3" fontId="12" fillId="3" borderId="12" xfId="5" applyNumberFormat="1" applyFont="1" applyFill="1" applyBorder="1" applyAlignment="1">
      <alignment horizontal="right" vertical="center" indent="1"/>
    </xf>
    <xf numFmtId="3" fontId="12" fillId="5" borderId="28" xfId="4" applyNumberFormat="1" applyFont="1" applyBorder="1" applyAlignment="1">
      <alignment horizontal="right" vertical="center" indent="1"/>
    </xf>
    <xf numFmtId="3" fontId="12" fillId="5" borderId="27" xfId="4" applyNumberFormat="1" applyFont="1" applyBorder="1" applyAlignment="1">
      <alignment horizontal="right" vertical="center" indent="1"/>
    </xf>
    <xf numFmtId="3" fontId="12" fillId="6" borderId="16" xfId="5" applyNumberFormat="1" applyFont="1" applyFill="1" applyBorder="1" applyAlignment="1">
      <alignment horizontal="right" vertical="center" indent="1"/>
    </xf>
    <xf numFmtId="3" fontId="12" fillId="6" borderId="26" xfId="5" applyNumberFormat="1" applyFont="1" applyFill="1" applyBorder="1" applyAlignment="1">
      <alignment horizontal="right" vertical="center" indent="1"/>
    </xf>
    <xf numFmtId="3" fontId="12" fillId="6" borderId="13" xfId="5" applyNumberFormat="1" applyFont="1" applyFill="1" applyBorder="1" applyAlignment="1">
      <alignment horizontal="right" vertical="center" indent="1"/>
    </xf>
    <xf numFmtId="0" fontId="2" fillId="0" borderId="0" xfId="0" applyFont="1" applyFill="1" applyProtection="1">
      <protection locked="0"/>
    </xf>
    <xf numFmtId="0" fontId="0" fillId="0" borderId="0" xfId="0" applyFont="1" applyFill="1" applyAlignment="1" applyProtection="1">
      <alignment vertical="top"/>
      <protection locked="0"/>
    </xf>
    <xf numFmtId="0" fontId="0" fillId="0" borderId="0" xfId="0" applyFont="1" applyFill="1" applyAlignment="1"/>
    <xf numFmtId="0" fontId="0" fillId="0" borderId="19" xfId="0" applyFont="1" applyFill="1" applyBorder="1" applyAlignment="1" applyProtection="1">
      <protection locked="0"/>
    </xf>
    <xf numFmtId="0" fontId="0" fillId="0" borderId="19" xfId="0" applyFont="1" applyFill="1" applyBorder="1" applyProtection="1">
      <protection locked="0"/>
    </xf>
    <xf numFmtId="0" fontId="0" fillId="0" borderId="19" xfId="0" applyFont="1" applyFill="1" applyBorder="1" applyAlignment="1"/>
    <xf numFmtId="0" fontId="0" fillId="2" borderId="0" xfId="0" applyFill="1" applyBorder="1" applyAlignment="1"/>
    <xf numFmtId="0" fontId="0" fillId="0" borderId="0" xfId="0" applyFont="1" applyFill="1" applyBorder="1" applyAlignment="1">
      <alignment wrapText="1"/>
    </xf>
    <xf numFmtId="0" fontId="0" fillId="0" borderId="0" xfId="0" applyFont="1" applyFill="1" applyBorder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0" fontId="2" fillId="0" borderId="0" xfId="0" applyFont="1" applyFill="1" applyBorder="1" applyAlignment="1" applyProtection="1">
      <alignment vertical="top"/>
      <protection locked="0"/>
    </xf>
    <xf numFmtId="0" fontId="0" fillId="0" borderId="0" xfId="0" applyFont="1" applyFill="1" applyBorder="1"/>
    <xf numFmtId="0" fontId="0" fillId="0" borderId="0" xfId="0" applyFont="1" applyFill="1" applyBorder="1" applyAlignment="1" applyProtection="1">
      <alignment vertical="top"/>
      <protection locked="0"/>
    </xf>
    <xf numFmtId="2" fontId="0" fillId="0" borderId="0" xfId="0" applyNumberFormat="1" applyFont="1" applyFill="1" applyBorder="1" applyAlignment="1" applyProtection="1">
      <alignment vertical="top"/>
      <protection locked="0"/>
    </xf>
    <xf numFmtId="2" fontId="0" fillId="0" borderId="0" xfId="0" applyNumberFormat="1" applyFont="1" applyFill="1" applyBorder="1" applyAlignment="1"/>
    <xf numFmtId="0" fontId="0" fillId="0" borderId="0" xfId="0" applyFont="1" applyFill="1" applyBorder="1" applyAlignment="1" applyProtection="1">
      <protection locked="0"/>
    </xf>
    <xf numFmtId="0" fontId="0" fillId="0" borderId="0" xfId="0" applyFont="1" applyFill="1" applyBorder="1" applyProtection="1">
      <protection locked="0"/>
    </xf>
    <xf numFmtId="2" fontId="0" fillId="0" borderId="0" xfId="0" applyNumberFormat="1" applyFont="1" applyFill="1" applyBorder="1" applyProtection="1">
      <protection locked="0"/>
    </xf>
    <xf numFmtId="0" fontId="15" fillId="0" borderId="0" xfId="0" applyFont="1" applyFill="1" applyBorder="1" applyAlignment="1" applyProtection="1">
      <protection locked="0"/>
    </xf>
    <xf numFmtId="0" fontId="2" fillId="0" borderId="17" xfId="0" applyFont="1" applyFill="1" applyBorder="1" applyAlignment="1">
      <alignment wrapText="1"/>
    </xf>
    <xf numFmtId="0" fontId="0" fillId="0" borderId="17" xfId="0" applyFont="1" applyFill="1" applyBorder="1" applyAlignment="1"/>
    <xf numFmtId="2" fontId="0" fillId="0" borderId="17" xfId="0" applyNumberFormat="1" applyFont="1" applyFill="1" applyBorder="1" applyAlignment="1"/>
    <xf numFmtId="2" fontId="0" fillId="0" borderId="17" xfId="0" applyNumberFormat="1" applyFont="1" applyFill="1" applyBorder="1" applyAlignment="1" applyProtection="1">
      <alignment vertical="top"/>
      <protection locked="0"/>
    </xf>
    <xf numFmtId="2" fontId="0" fillId="0" borderId="17" xfId="0" applyNumberFormat="1" applyFont="1" applyFill="1" applyBorder="1" applyProtection="1">
      <protection locked="0"/>
    </xf>
    <xf numFmtId="0" fontId="0" fillId="0" borderId="20" xfId="0" applyFont="1" applyFill="1" applyBorder="1" applyAlignment="1"/>
    <xf numFmtId="0" fontId="2" fillId="0" borderId="19" xfId="0" applyFont="1" applyFill="1" applyBorder="1"/>
    <xf numFmtId="2" fontId="0" fillId="0" borderId="20" xfId="0" applyNumberFormat="1" applyFont="1" applyFill="1" applyBorder="1" applyProtection="1">
      <protection locked="0"/>
    </xf>
    <xf numFmtId="2" fontId="0" fillId="0" borderId="19" xfId="0" applyNumberFormat="1" applyFont="1" applyFill="1" applyBorder="1" applyProtection="1">
      <protection locked="0"/>
    </xf>
    <xf numFmtId="0" fontId="2" fillId="0" borderId="19" xfId="0" applyFont="1" applyFill="1" applyBorder="1" applyProtection="1">
      <protection locked="0"/>
    </xf>
    <xf numFmtId="0" fontId="2" fillId="0" borderId="0" xfId="0" applyFont="1" applyFill="1" applyBorder="1" applyAlignment="1" applyProtection="1">
      <alignment vertical="top" wrapText="1"/>
      <protection locked="0"/>
    </xf>
    <xf numFmtId="0" fontId="0" fillId="0" borderId="0" xfId="0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15" fontId="0" fillId="0" borderId="0" xfId="0" applyNumberForma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1" fillId="0" borderId="0" xfId="1" applyAlignment="1">
      <alignment horizontal="left"/>
    </xf>
    <xf numFmtId="0" fontId="16" fillId="7" borderId="0" xfId="0" applyFont="1" applyFill="1" applyAlignment="1">
      <alignment horizontal="left" vertical="top"/>
    </xf>
    <xf numFmtId="0" fontId="17" fillId="0" borderId="29" xfId="0" applyFont="1" applyBorder="1" applyAlignment="1">
      <alignment horizontal="left" vertical="top"/>
    </xf>
    <xf numFmtId="0" fontId="17" fillId="0" borderId="30" xfId="0" applyFont="1" applyBorder="1" applyAlignment="1">
      <alignment horizontal="left" vertical="top"/>
    </xf>
    <xf numFmtId="0" fontId="18" fillId="0" borderId="31" xfId="0" applyFont="1" applyBorder="1" applyAlignment="1">
      <alignment horizontal="left" vertical="top"/>
    </xf>
    <xf numFmtId="0" fontId="18" fillId="0" borderId="0" xfId="0" applyFont="1" applyAlignment="1">
      <alignment horizontal="left" vertical="top"/>
    </xf>
    <xf numFmtId="16" fontId="18" fillId="0" borderId="0" xfId="0" applyNumberFormat="1" applyFont="1" applyAlignment="1">
      <alignment horizontal="left" vertical="top"/>
    </xf>
    <xf numFmtId="49" fontId="0" fillId="0" borderId="0" xfId="0" applyNumberFormat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left" wrapText="1"/>
    </xf>
    <xf numFmtId="0" fontId="0" fillId="0" borderId="18" xfId="0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quotePrefix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17" xfId="0" applyFont="1" applyFill="1" applyBorder="1" applyAlignment="1">
      <alignment horizontal="left"/>
    </xf>
    <xf numFmtId="0" fontId="2" fillId="0" borderId="0" xfId="0" quotePrefix="1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2" fontId="0" fillId="0" borderId="17" xfId="0" applyNumberFormat="1" applyFont="1" applyFill="1" applyBorder="1" applyAlignment="1">
      <alignment horizontal="left"/>
    </xf>
    <xf numFmtId="0" fontId="0" fillId="0" borderId="17" xfId="0" applyFill="1" applyBorder="1" applyAlignment="1">
      <alignment horizontal="left"/>
    </xf>
    <xf numFmtId="0" fontId="2" fillId="0" borderId="0" xfId="0" applyFont="1" applyFill="1" applyAlignment="1" applyProtection="1">
      <alignment horizontal="left" vertical="top"/>
      <protection locked="0"/>
    </xf>
    <xf numFmtId="0" fontId="2" fillId="0" borderId="0" xfId="0" applyFont="1" applyFill="1" applyAlignment="1">
      <alignment horizontal="left" wrapText="1"/>
    </xf>
    <xf numFmtId="0" fontId="2" fillId="0" borderId="18" xfId="0" applyFont="1" applyFill="1" applyBorder="1" applyAlignment="1">
      <alignment horizontal="left"/>
    </xf>
    <xf numFmtId="2" fontId="0" fillId="0" borderId="0" xfId="0" applyNumberFormat="1" applyFont="1" applyFill="1" applyBorder="1" applyAlignment="1">
      <alignment horizontal="left"/>
    </xf>
    <xf numFmtId="0" fontId="0" fillId="0" borderId="19" xfId="0" applyFill="1" applyBorder="1" applyAlignment="1">
      <alignment horizontal="left"/>
    </xf>
    <xf numFmtId="0" fontId="0" fillId="0" borderId="19" xfId="0" applyFill="1" applyBorder="1" applyAlignment="1">
      <alignment horizontal="left" wrapText="1"/>
    </xf>
    <xf numFmtId="2" fontId="0" fillId="0" borderId="19" xfId="0" applyNumberFormat="1" applyFont="1" applyFill="1" applyBorder="1" applyAlignment="1">
      <alignment horizontal="left"/>
    </xf>
    <xf numFmtId="0" fontId="0" fillId="0" borderId="20" xfId="0" applyFill="1" applyBorder="1" applyAlignment="1">
      <alignment horizontal="left"/>
    </xf>
    <xf numFmtId="0" fontId="0" fillId="0" borderId="21" xfId="0" applyFill="1" applyBorder="1" applyAlignment="1">
      <alignment horizontal="left"/>
    </xf>
    <xf numFmtId="2" fontId="0" fillId="0" borderId="20" xfId="0" applyNumberFormat="1" applyFont="1" applyFill="1" applyBorder="1" applyAlignment="1">
      <alignment horizontal="left"/>
    </xf>
    <xf numFmtId="2" fontId="18" fillId="0" borderId="0" xfId="0" applyNumberFormat="1" applyFont="1" applyAlignment="1">
      <alignment horizontal="left" vertical="top"/>
    </xf>
    <xf numFmtId="0" fontId="19" fillId="2" borderId="0" xfId="1" applyFont="1" applyFill="1" applyAlignment="1">
      <alignment horizontal="left"/>
    </xf>
    <xf numFmtId="2" fontId="18" fillId="2" borderId="0" xfId="0" applyNumberFormat="1" applyFont="1" applyFill="1" applyAlignment="1">
      <alignment horizontal="left" vertical="top"/>
    </xf>
    <xf numFmtId="0" fontId="14" fillId="3" borderId="0" xfId="0" applyFont="1" applyFill="1" applyAlignment="1">
      <alignment horizontal="left" indent="1"/>
    </xf>
    <xf numFmtId="49" fontId="5" fillId="3" borderId="0" xfId="2" applyFont="1" applyAlignment="1">
      <alignment horizontal="left" vertical="center" wrapText="1"/>
    </xf>
    <xf numFmtId="49" fontId="7" fillId="3" borderId="0" xfId="2" applyFont="1" applyAlignment="1">
      <alignment horizontal="left" vertical="center" wrapText="1"/>
    </xf>
    <xf numFmtId="0" fontId="9" fillId="4" borderId="2" xfId="3" applyBorder="1">
      <alignment horizontal="center" vertical="center" wrapText="1"/>
    </xf>
    <xf numFmtId="0" fontId="9" fillId="4" borderId="5" xfId="3" applyBorder="1">
      <alignment horizontal="center" vertical="center" wrapText="1"/>
    </xf>
    <xf numFmtId="0" fontId="9" fillId="4" borderId="3" xfId="3" applyBorder="1" applyAlignment="1">
      <alignment horizontal="center" vertical="center" wrapText="1"/>
    </xf>
    <xf numFmtId="0" fontId="9" fillId="4" borderId="22" xfId="3" applyBorder="1" applyAlignment="1">
      <alignment horizontal="center" vertical="center" wrapText="1"/>
    </xf>
    <xf numFmtId="0" fontId="9" fillId="4" borderId="4" xfId="3" applyBorder="1" applyAlignment="1">
      <alignment horizontal="center" vertical="center" wrapText="1"/>
    </xf>
    <xf numFmtId="0" fontId="14" fillId="3" borderId="0" xfId="7" applyFont="1" applyFill="1" applyBorder="1" applyAlignment="1">
      <alignment horizontal="left" vertical="top" wrapText="1" indent="1"/>
    </xf>
  </cellXfs>
  <cellStyles count="9">
    <cellStyle name="Data#-0 Decimals" xfId="6" xr:uid="{00000000-0005-0000-0000-000000000000}"/>
    <cellStyle name="Data#-1 Decimal" xfId="5" xr:uid="{00000000-0005-0000-0000-000001000000}"/>
    <cellStyle name="Footnote" xfId="7" xr:uid="{00000000-0005-0000-0000-000002000000}"/>
    <cellStyle name="Hyperlink" xfId="1" builtinId="8"/>
    <cellStyle name="Main heading X" xfId="3" xr:uid="{00000000-0005-0000-0000-000004000000}"/>
    <cellStyle name="Normal" xfId="0" builtinId="0"/>
    <cellStyle name="Normal 2" xfId="8" xr:uid="{00000000-0005-0000-0000-000006000000}"/>
    <cellStyle name="Sub heading Y" xfId="4" xr:uid="{00000000-0005-0000-0000-000007000000}"/>
    <cellStyle name="Table title" xfId="2" xr:uid="{00000000-0005-0000-0000-000008000000}"/>
  </cellStyles>
  <dxfs count="0"/>
  <tableStyles count="0" defaultTableStyle="TableStyleMedium2" defaultPivotStyle="PivotStyleLight16"/>
  <colors>
    <mruColors>
      <color rgb="FF003479"/>
      <color rgb="FF562E18"/>
      <color rgb="FF6C8D21"/>
      <color rgb="FF0072B1"/>
      <color rgb="FF9C3C25"/>
      <color rgb="FFEA7125"/>
      <color rgb="FF83847B"/>
      <color rgb="FFF4AA00"/>
      <color rgb="FF00462E"/>
      <color rgb="FF6391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hyperlink" Target="../../../Analyses/PatternsHealthServiceUse/amb_visits_dx_specific_class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Y68"/>
  <sheetViews>
    <sheetView topLeftCell="A27" zoomScale="70" zoomScaleNormal="70" workbookViewId="0">
      <selection activeCell="B40" sqref="B40"/>
    </sheetView>
  </sheetViews>
  <sheetFormatPr defaultRowHeight="15" x14ac:dyDescent="0.25"/>
  <cols>
    <col min="1" max="1" width="19.85546875" style="21" customWidth="1"/>
    <col min="2" max="2" width="12.42578125" style="21" customWidth="1"/>
    <col min="3" max="3" width="12.140625" style="21" bestFit="1" customWidth="1"/>
    <col min="4" max="4" width="5.28515625" style="67" customWidth="1"/>
    <col min="5" max="5" width="6" style="67" bestFit="1" customWidth="1"/>
    <col min="6" max="7" width="5.28515625" style="67" customWidth="1"/>
    <col min="8" max="8" width="6" style="67" bestFit="1" customWidth="1"/>
    <col min="9" max="10" width="5.28515625" style="67" customWidth="1"/>
    <col min="11" max="11" width="5.85546875" style="67" customWidth="1"/>
    <col min="12" max="12" width="7.85546875" style="86" bestFit="1" customWidth="1"/>
    <col min="13" max="18" width="7.85546875" style="67" bestFit="1" customWidth="1"/>
    <col min="19" max="19" width="5.85546875" style="67" customWidth="1"/>
    <col min="20" max="21" width="14.42578125" style="21" customWidth="1"/>
    <col min="22" max="16384" width="9.140625" style="16"/>
  </cols>
  <sheetData>
    <row r="1" spans="1:25" ht="30" x14ac:dyDescent="0.25">
      <c r="B1" s="71" t="s">
        <v>72</v>
      </c>
      <c r="C1" s="71"/>
      <c r="D1" s="72" t="s">
        <v>79</v>
      </c>
      <c r="E1" s="72" t="s">
        <v>80</v>
      </c>
      <c r="F1" s="72" t="s">
        <v>81</v>
      </c>
      <c r="G1" s="72" t="s">
        <v>82</v>
      </c>
      <c r="H1" s="73" t="s">
        <v>83</v>
      </c>
      <c r="I1" s="72" t="s">
        <v>84</v>
      </c>
      <c r="J1" s="72" t="s">
        <v>85</v>
      </c>
      <c r="K1" s="73" t="s">
        <v>69</v>
      </c>
      <c r="L1" s="85" t="s">
        <v>79</v>
      </c>
      <c r="M1" s="74" t="s">
        <v>80</v>
      </c>
      <c r="N1" s="74" t="s">
        <v>81</v>
      </c>
      <c r="O1" s="74" t="s">
        <v>82</v>
      </c>
      <c r="P1" s="75" t="s">
        <v>83</v>
      </c>
      <c r="Q1" s="74" t="s">
        <v>84</v>
      </c>
      <c r="R1" s="74" t="s">
        <v>85</v>
      </c>
      <c r="S1" s="75" t="s">
        <v>77</v>
      </c>
      <c r="T1" s="31"/>
      <c r="U1" s="31"/>
    </row>
    <row r="2" spans="1:25" s="25" customFormat="1" x14ac:dyDescent="0.25">
      <c r="A2" s="26" t="s">
        <v>67</v>
      </c>
      <c r="B2" s="26" t="s">
        <v>68</v>
      </c>
      <c r="C2" s="26"/>
      <c r="D2" s="70" t="s">
        <v>66</v>
      </c>
      <c r="E2" s="70" t="s">
        <v>66</v>
      </c>
      <c r="F2" s="70" t="s">
        <v>66</v>
      </c>
      <c r="G2" s="70" t="s">
        <v>66</v>
      </c>
      <c r="H2" s="70" t="s">
        <v>66</v>
      </c>
      <c r="I2" s="70" t="s">
        <v>66</v>
      </c>
      <c r="J2" s="70" t="s">
        <v>66</v>
      </c>
      <c r="K2" s="70" t="s">
        <v>66</v>
      </c>
      <c r="L2" s="90" t="s">
        <v>59</v>
      </c>
      <c r="M2" s="70" t="s">
        <v>59</v>
      </c>
      <c r="N2" s="70" t="s">
        <v>59</v>
      </c>
      <c r="O2" s="70" t="s">
        <v>59</v>
      </c>
      <c r="P2" s="70" t="s">
        <v>59</v>
      </c>
      <c r="Q2" s="70" t="s">
        <v>59</v>
      </c>
      <c r="R2" s="70" t="s">
        <v>59</v>
      </c>
      <c r="S2" s="70" t="s">
        <v>59</v>
      </c>
      <c r="T2" s="26"/>
      <c r="U2" s="26"/>
    </row>
    <row r="3" spans="1:25" s="20" customFormat="1" x14ac:dyDescent="0.25">
      <c r="A3" s="23" t="s">
        <v>38</v>
      </c>
      <c r="B3" s="76" t="s">
        <v>40</v>
      </c>
      <c r="C3" s="27" t="s">
        <v>50</v>
      </c>
      <c r="D3" s="77">
        <f>orig_data!F494</f>
        <v>0</v>
      </c>
      <c r="E3" s="73">
        <f>orig_data!F495</f>
        <v>493</v>
      </c>
      <c r="F3" s="73">
        <f>orig_data!F496</f>
        <v>41</v>
      </c>
      <c r="G3" s="73">
        <f>orig_data!F497</f>
        <v>10</v>
      </c>
      <c r="H3" s="73">
        <f>orig_data!F498</f>
        <v>154</v>
      </c>
      <c r="I3" s="73">
        <f>orig_data!F499</f>
        <v>0</v>
      </c>
      <c r="J3" s="73">
        <f>orig_data!F500</f>
        <v>0</v>
      </c>
      <c r="K3" s="78"/>
      <c r="L3" s="29">
        <f>(IF(D3=".","s",IF(D3=0,0,D3/SUM($D3:$K3)*100)))</f>
        <v>0</v>
      </c>
      <c r="M3" s="79">
        <f t="shared" ref="M3:M8" si="0">(IF(E3=".","s",IF(E3=0,0,E3/SUM($D3:$K3)*100)))</f>
        <v>70.630372492836685</v>
      </c>
      <c r="N3" s="79">
        <f t="shared" ref="N3:N8" si="1">(IF(F3=".","s",IF(F3=0,0,F3/SUM($D3:$K3)*100)))</f>
        <v>5.873925501432665</v>
      </c>
      <c r="O3" s="79">
        <f t="shared" ref="O3:O8" si="2">(IF(G3=".","s",IF(G3=0,0,G3/SUM($D3:$K3)*100)))</f>
        <v>1.4326647564469914</v>
      </c>
      <c r="P3" s="79">
        <f t="shared" ref="P3:P8" si="3">(IF(H3=".","s",IF(H3=0,0,H3/SUM($D3:$K3)*100)))</f>
        <v>22.063037249283667</v>
      </c>
      <c r="Q3" s="79">
        <f t="shared" ref="Q3:Q8" si="4">(IF(I3=".","s",IF(I3=0,0,I3/SUM($D3:$K3)*100)))</f>
        <v>0</v>
      </c>
      <c r="R3" s="79">
        <f t="shared" ref="R3:R8" si="5">(IF(J3=".","s",IF(J3=0,0,J3/SUM($D3:$K3)*100)))</f>
        <v>0</v>
      </c>
      <c r="S3" s="79">
        <f>(IF(K3=".","s",IF(K3=0,0,K3/SUM($D3:$K3)*100)))</f>
        <v>0</v>
      </c>
      <c r="T3" s="22"/>
      <c r="U3" s="23" t="s">
        <v>52</v>
      </c>
      <c r="V3" s="16"/>
      <c r="W3" s="16"/>
      <c r="X3" s="16"/>
      <c r="Y3" s="16"/>
    </row>
    <row r="4" spans="1:25" x14ac:dyDescent="0.25">
      <c r="B4" s="28"/>
      <c r="C4" s="30" t="s">
        <v>32</v>
      </c>
      <c r="D4" s="77">
        <f>orig_data!F503</f>
        <v>0</v>
      </c>
      <c r="E4" s="73">
        <f>orig_data!F504</f>
        <v>2827</v>
      </c>
      <c r="F4" s="73">
        <f>orig_data!F505</f>
        <v>376</v>
      </c>
      <c r="G4" s="73">
        <f>orig_data!F506</f>
        <v>42</v>
      </c>
      <c r="H4" s="73">
        <f>orig_data!F507</f>
        <v>1207</v>
      </c>
      <c r="I4" s="73">
        <f>orig_data!F508</f>
        <v>0</v>
      </c>
      <c r="J4" s="73">
        <f>orig_data!F509</f>
        <v>0</v>
      </c>
      <c r="K4" s="73"/>
      <c r="L4" s="87">
        <f t="shared" ref="L4:L8" si="6">(IF(D4=".","s",IF(D4=0,0,D4/SUM($D4:$K4)*100)))</f>
        <v>0</v>
      </c>
      <c r="M4" s="80">
        <f t="shared" si="0"/>
        <v>63.499550763701706</v>
      </c>
      <c r="N4" s="80">
        <f t="shared" si="1"/>
        <v>8.4456424079065595</v>
      </c>
      <c r="O4" s="80">
        <f t="shared" si="2"/>
        <v>0.94339622641509435</v>
      </c>
      <c r="P4" s="80">
        <f t="shared" si="3"/>
        <v>27.111410601976637</v>
      </c>
      <c r="Q4" s="80">
        <f t="shared" si="4"/>
        <v>0</v>
      </c>
      <c r="R4" s="80">
        <f t="shared" si="5"/>
        <v>0</v>
      </c>
      <c r="S4" s="80">
        <f t="shared" ref="S4:S8" si="7">(IF(K4=".","s",IF(K4=0,0,K4/SUM($D4:$K4)*100)))</f>
        <v>0</v>
      </c>
      <c r="U4" s="21" t="s">
        <v>53</v>
      </c>
    </row>
    <row r="5" spans="1:25" x14ac:dyDescent="0.25">
      <c r="B5" s="28"/>
      <c r="C5" s="30" t="s">
        <v>33</v>
      </c>
      <c r="D5" s="73">
        <f>orig_data!F512</f>
        <v>0</v>
      </c>
      <c r="E5" s="73">
        <f>orig_data!F513</f>
        <v>2101</v>
      </c>
      <c r="F5" s="73">
        <f>orig_data!F514</f>
        <v>270</v>
      </c>
      <c r="G5" s="73">
        <f>orig_data!F515</f>
        <v>22</v>
      </c>
      <c r="H5" s="73">
        <f>orig_data!F516</f>
        <v>1214</v>
      </c>
      <c r="I5" s="73" t="str">
        <f>orig_data!F517</f>
        <v>S</v>
      </c>
      <c r="J5" s="77">
        <f>orig_data!F518</f>
        <v>0</v>
      </c>
      <c r="K5" s="77" t="str">
        <f>orig_data!F520</f>
        <v>S</v>
      </c>
      <c r="L5" s="29">
        <f t="shared" si="6"/>
        <v>0</v>
      </c>
      <c r="M5" s="24">
        <f t="shared" si="0"/>
        <v>58.247851400055453</v>
      </c>
      <c r="N5" s="24">
        <f t="shared" si="1"/>
        <v>7.4854449681175499</v>
      </c>
      <c r="O5" s="24">
        <f t="shared" si="2"/>
        <v>0.60992514555031885</v>
      </c>
      <c r="P5" s="24">
        <f t="shared" si="3"/>
        <v>33.656778486276686</v>
      </c>
      <c r="Q5" s="24" t="e">
        <f t="shared" si="4"/>
        <v>#VALUE!</v>
      </c>
      <c r="R5" s="24">
        <f t="shared" si="5"/>
        <v>0</v>
      </c>
      <c r="S5" s="24" t="e">
        <f t="shared" si="7"/>
        <v>#VALUE!</v>
      </c>
      <c r="T5" s="20"/>
      <c r="U5" s="21" t="s">
        <v>54</v>
      </c>
    </row>
    <row r="6" spans="1:25" x14ac:dyDescent="0.25">
      <c r="B6" s="28"/>
      <c r="C6" s="30" t="s">
        <v>31</v>
      </c>
      <c r="D6" s="73" t="str">
        <f>orig_data!F521</f>
        <v>S</v>
      </c>
      <c r="E6" s="73">
        <f>orig_data!F522</f>
        <v>991</v>
      </c>
      <c r="F6" s="73">
        <f>orig_data!F523</f>
        <v>197</v>
      </c>
      <c r="G6" s="73">
        <f>orig_data!F524</f>
        <v>7</v>
      </c>
      <c r="H6" s="73">
        <f>orig_data!F525</f>
        <v>1137</v>
      </c>
      <c r="I6" s="73" t="str">
        <f>orig_data!F526</f>
        <v>S</v>
      </c>
      <c r="J6" s="77">
        <f>orig_data!F527</f>
        <v>0</v>
      </c>
      <c r="K6" s="77">
        <f>orig_data!F529</f>
        <v>0</v>
      </c>
      <c r="L6" s="29" t="e">
        <f t="shared" si="6"/>
        <v>#VALUE!</v>
      </c>
      <c r="M6" s="24">
        <f t="shared" si="0"/>
        <v>42.495711835334475</v>
      </c>
      <c r="N6" s="24">
        <f t="shared" si="1"/>
        <v>8.4476843910806174</v>
      </c>
      <c r="O6" s="24">
        <f t="shared" si="2"/>
        <v>0.30017152658662088</v>
      </c>
      <c r="P6" s="24">
        <f t="shared" si="3"/>
        <v>48.75643224699828</v>
      </c>
      <c r="Q6" s="24" t="e">
        <f t="shared" si="4"/>
        <v>#VALUE!</v>
      </c>
      <c r="R6" s="24">
        <f t="shared" si="5"/>
        <v>0</v>
      </c>
      <c r="S6" s="24">
        <f t="shared" si="7"/>
        <v>0</v>
      </c>
      <c r="T6" s="20"/>
      <c r="U6" s="21" t="s">
        <v>55</v>
      </c>
    </row>
    <row r="7" spans="1:25" x14ac:dyDescent="0.25">
      <c r="B7" s="28"/>
      <c r="C7" s="30" t="s">
        <v>14</v>
      </c>
      <c r="D7" s="77">
        <f>orig_data!F530</f>
        <v>960</v>
      </c>
      <c r="E7" s="73">
        <f>orig_data!F531</f>
        <v>10424</v>
      </c>
      <c r="F7" s="73">
        <f>orig_data!F532</f>
        <v>1334</v>
      </c>
      <c r="G7" s="73">
        <f>orig_data!F533</f>
        <v>181</v>
      </c>
      <c r="H7" s="73">
        <f>orig_data!F534</f>
        <v>25861</v>
      </c>
      <c r="I7" s="73">
        <f>orig_data!F535</f>
        <v>3231</v>
      </c>
      <c r="J7" s="73">
        <f>orig_data!F536</f>
        <v>10</v>
      </c>
      <c r="K7" s="73"/>
      <c r="L7" s="87">
        <f t="shared" si="6"/>
        <v>2.2856598652413038</v>
      </c>
      <c r="M7" s="80">
        <f t="shared" si="0"/>
        <v>24.818456703411822</v>
      </c>
      <c r="N7" s="80">
        <f t="shared" si="1"/>
        <v>3.1761148544082283</v>
      </c>
      <c r="O7" s="80">
        <f t="shared" si="2"/>
        <v>0.43094212042570418</v>
      </c>
      <c r="P7" s="80">
        <f t="shared" si="3"/>
        <v>61.572343515630578</v>
      </c>
      <c r="Q7" s="80">
        <f t="shared" si="4"/>
        <v>7.6926739839527638</v>
      </c>
      <c r="R7" s="80">
        <f t="shared" si="5"/>
        <v>2.3808956929596916E-2</v>
      </c>
      <c r="S7" s="80">
        <f t="shared" si="7"/>
        <v>0</v>
      </c>
      <c r="U7" s="21" t="s">
        <v>56</v>
      </c>
    </row>
    <row r="8" spans="1:25" x14ac:dyDescent="0.25">
      <c r="B8" s="28"/>
      <c r="C8" s="27" t="s">
        <v>51</v>
      </c>
      <c r="D8" s="77">
        <f>orig_data!F539</f>
        <v>399</v>
      </c>
      <c r="E8" s="73">
        <f>orig_data!F540</f>
        <v>2252</v>
      </c>
      <c r="F8" s="73">
        <f>orig_data!F541</f>
        <v>614</v>
      </c>
      <c r="G8" s="73">
        <f>orig_data!F542</f>
        <v>61</v>
      </c>
      <c r="H8" s="73">
        <f>orig_data!F543</f>
        <v>5593</v>
      </c>
      <c r="I8" s="73">
        <f>orig_data!F544</f>
        <v>1598</v>
      </c>
      <c r="J8" s="73">
        <f>orig_data!F545</f>
        <v>9</v>
      </c>
      <c r="K8" s="73"/>
      <c r="L8" s="87">
        <f t="shared" si="6"/>
        <v>3.790613718411552</v>
      </c>
      <c r="M8" s="80">
        <f t="shared" si="0"/>
        <v>21.394641839255176</v>
      </c>
      <c r="N8" s="80">
        <f t="shared" si="1"/>
        <v>5.8331749952498573</v>
      </c>
      <c r="O8" s="80">
        <f t="shared" si="2"/>
        <v>0.57951738552156573</v>
      </c>
      <c r="P8" s="80">
        <f t="shared" si="3"/>
        <v>53.135094052821586</v>
      </c>
      <c r="Q8" s="80">
        <f t="shared" si="4"/>
        <v>15.18145544366331</v>
      </c>
      <c r="R8" s="80">
        <f t="shared" si="5"/>
        <v>8.5502565076952308E-2</v>
      </c>
      <c r="S8" s="80">
        <f t="shared" si="7"/>
        <v>0</v>
      </c>
      <c r="U8" s="21" t="s">
        <v>57</v>
      </c>
    </row>
    <row r="9" spans="1:25" s="20" customFormat="1" x14ac:dyDescent="0.25">
      <c r="A9" s="23"/>
      <c r="B9" s="76" t="s">
        <v>42</v>
      </c>
      <c r="C9" s="27" t="s">
        <v>50</v>
      </c>
      <c r="D9" s="78">
        <f>orig_data!F602</f>
        <v>0</v>
      </c>
      <c r="E9" s="81">
        <f>orig_data!F603</f>
        <v>37</v>
      </c>
      <c r="F9" s="81">
        <f>orig_data!F604</f>
        <v>9</v>
      </c>
      <c r="G9" s="81">
        <f>orig_data!F605</f>
        <v>0</v>
      </c>
      <c r="H9" s="81">
        <f>orig_data!F606</f>
        <v>20</v>
      </c>
      <c r="I9" s="81">
        <f>orig_data!F607</f>
        <v>0</v>
      </c>
      <c r="J9" s="81">
        <f>orig_data!F608</f>
        <v>0</v>
      </c>
      <c r="K9" s="78"/>
      <c r="L9" s="88">
        <f t="shared" ref="L9:L14" si="8">(IF(D9=".","s",IF(D9=0,0,D9/SUM($D9:$K9)*100)))</f>
        <v>0</v>
      </c>
      <c r="M9" s="79">
        <f t="shared" ref="M9:M14" si="9">(IF(E9=".","s",IF(E9=0,0,E9/SUM($D9:$K9)*100)))</f>
        <v>56.060606060606055</v>
      </c>
      <c r="N9" s="79">
        <f t="shared" ref="N9:N14" si="10">(IF(F9=".","s",IF(F9=0,0,F9/SUM($D9:$K9)*100)))</f>
        <v>13.636363636363635</v>
      </c>
      <c r="O9" s="79">
        <f t="shared" ref="O9:O14" si="11">(IF(G9=".","s",IF(G9=0,0,G9/SUM($D9:$K9)*100)))</f>
        <v>0</v>
      </c>
      <c r="P9" s="79">
        <f t="shared" ref="P9:P14" si="12">(IF(H9=".","s",IF(H9=0,0,H9/SUM($D9:$K9)*100)))</f>
        <v>30.303030303030305</v>
      </c>
      <c r="Q9" s="79">
        <f t="shared" ref="Q9:Q14" si="13">(IF(I9=".","s",IF(I9=0,0,I9/SUM($D9:$K9)*100)))</f>
        <v>0</v>
      </c>
      <c r="R9" s="79">
        <f t="shared" ref="R9:R14" si="14">(IF(J9=".","s",IF(J9=0,0,J9/SUM($D9:$K9)*100)))</f>
        <v>0</v>
      </c>
      <c r="S9" s="79">
        <f t="shared" ref="S9:S14" si="15">(IF(K9=".","s",IF(K9=0,0,K9/SUM($D9:$K9)*100)))</f>
        <v>0</v>
      </c>
      <c r="T9" s="22"/>
      <c r="U9" s="66" t="s">
        <v>58</v>
      </c>
      <c r="V9" s="16"/>
      <c r="W9" s="16"/>
      <c r="X9" s="16"/>
      <c r="Y9" s="16"/>
    </row>
    <row r="10" spans="1:25" x14ac:dyDescent="0.25">
      <c r="B10" s="28"/>
      <c r="C10" s="30" t="s">
        <v>32</v>
      </c>
      <c r="D10" s="82">
        <f>orig_data!F611</f>
        <v>0</v>
      </c>
      <c r="E10" s="81">
        <f>orig_data!F612</f>
        <v>444</v>
      </c>
      <c r="F10" s="81">
        <f>orig_data!F613</f>
        <v>62</v>
      </c>
      <c r="G10" s="81">
        <f>orig_data!F614</f>
        <v>7</v>
      </c>
      <c r="H10" s="81">
        <f>orig_data!F615</f>
        <v>253</v>
      </c>
      <c r="I10" s="81">
        <f>orig_data!F616</f>
        <v>0</v>
      </c>
      <c r="J10" s="81">
        <f>orig_data!F617</f>
        <v>0</v>
      </c>
      <c r="K10" s="73"/>
      <c r="L10" s="87">
        <f t="shared" si="8"/>
        <v>0</v>
      </c>
      <c r="M10" s="80">
        <f t="shared" si="9"/>
        <v>57.963446475195823</v>
      </c>
      <c r="N10" s="80">
        <f t="shared" si="10"/>
        <v>8.093994778067886</v>
      </c>
      <c r="O10" s="80">
        <f t="shared" si="11"/>
        <v>0.91383812010443866</v>
      </c>
      <c r="P10" s="80">
        <f t="shared" si="12"/>
        <v>33.028720626631852</v>
      </c>
      <c r="Q10" s="80">
        <f t="shared" si="13"/>
        <v>0</v>
      </c>
      <c r="R10" s="80">
        <f t="shared" si="14"/>
        <v>0</v>
      </c>
      <c r="S10" s="80">
        <f t="shared" si="15"/>
        <v>0</v>
      </c>
      <c r="U10" s="67" t="s">
        <v>77</v>
      </c>
    </row>
    <row r="11" spans="1:25" x14ac:dyDescent="0.25">
      <c r="B11" s="28"/>
      <c r="C11" s="30" t="s">
        <v>33</v>
      </c>
      <c r="D11" s="82">
        <f>orig_data!F620</f>
        <v>0</v>
      </c>
      <c r="E11" s="81">
        <f>orig_data!F621</f>
        <v>404</v>
      </c>
      <c r="F11" s="81">
        <f>orig_data!F622</f>
        <v>70</v>
      </c>
      <c r="G11" s="81">
        <f>orig_data!F623</f>
        <v>8</v>
      </c>
      <c r="H11" s="81">
        <f>orig_data!F624</f>
        <v>319</v>
      </c>
      <c r="I11" s="81">
        <f>orig_data!F625</f>
        <v>0</v>
      </c>
      <c r="J11" s="81">
        <f>orig_data!F626</f>
        <v>0</v>
      </c>
      <c r="K11" s="73"/>
      <c r="L11" s="87">
        <f t="shared" si="8"/>
        <v>0</v>
      </c>
      <c r="M11" s="80">
        <f t="shared" si="9"/>
        <v>50.436953807740323</v>
      </c>
      <c r="N11" s="80">
        <f t="shared" si="10"/>
        <v>8.7390761548064919</v>
      </c>
      <c r="O11" s="80">
        <f t="shared" si="11"/>
        <v>0.99875156054931336</v>
      </c>
      <c r="P11" s="80">
        <f t="shared" si="12"/>
        <v>39.825218476903871</v>
      </c>
      <c r="Q11" s="80">
        <f t="shared" si="13"/>
        <v>0</v>
      </c>
      <c r="R11" s="80">
        <f t="shared" si="14"/>
        <v>0</v>
      </c>
      <c r="S11" s="80">
        <f t="shared" si="15"/>
        <v>0</v>
      </c>
    </row>
    <row r="12" spans="1:25" x14ac:dyDescent="0.25">
      <c r="B12" s="28"/>
      <c r="C12" s="30" t="s">
        <v>31</v>
      </c>
      <c r="D12" s="82">
        <f>orig_data!F629</f>
        <v>7</v>
      </c>
      <c r="E12" s="81">
        <f>orig_data!F630</f>
        <v>214</v>
      </c>
      <c r="F12" s="81">
        <f>orig_data!F631</f>
        <v>55</v>
      </c>
      <c r="G12" s="81">
        <f>orig_data!F632</f>
        <v>6</v>
      </c>
      <c r="H12" s="81">
        <f>orig_data!F633</f>
        <v>273</v>
      </c>
      <c r="I12" s="81">
        <f>orig_data!F634</f>
        <v>0</v>
      </c>
      <c r="J12" s="81">
        <f>orig_data!F635</f>
        <v>0</v>
      </c>
      <c r="K12" s="73"/>
      <c r="L12" s="87">
        <f t="shared" si="8"/>
        <v>1.2612612612612613</v>
      </c>
      <c r="M12" s="80">
        <f t="shared" si="9"/>
        <v>38.558558558558559</v>
      </c>
      <c r="N12" s="80">
        <f t="shared" si="10"/>
        <v>9.9099099099099099</v>
      </c>
      <c r="O12" s="80">
        <f t="shared" si="11"/>
        <v>1.0810810810810811</v>
      </c>
      <c r="P12" s="80">
        <f t="shared" si="12"/>
        <v>49.189189189189193</v>
      </c>
      <c r="Q12" s="80">
        <f t="shared" si="13"/>
        <v>0</v>
      </c>
      <c r="R12" s="80">
        <f t="shared" si="14"/>
        <v>0</v>
      </c>
      <c r="S12" s="80">
        <f t="shared" si="15"/>
        <v>0</v>
      </c>
    </row>
    <row r="13" spans="1:25" x14ac:dyDescent="0.25">
      <c r="B13" s="28"/>
      <c r="C13" s="30" t="s">
        <v>14</v>
      </c>
      <c r="D13" s="82">
        <f>orig_data!F638</f>
        <v>213</v>
      </c>
      <c r="E13" s="81">
        <f>orig_data!F639</f>
        <v>1098</v>
      </c>
      <c r="F13" s="81">
        <f>orig_data!F640</f>
        <v>276</v>
      </c>
      <c r="G13" s="81">
        <f>orig_data!F641</f>
        <v>60</v>
      </c>
      <c r="H13" s="81">
        <f>orig_data!F642</f>
        <v>2611</v>
      </c>
      <c r="I13" s="81">
        <f>orig_data!F643</f>
        <v>544</v>
      </c>
      <c r="J13" s="81">
        <f>orig_data!F644</f>
        <v>33</v>
      </c>
      <c r="K13" s="73"/>
      <c r="L13" s="87">
        <f t="shared" si="8"/>
        <v>4.4053774560496386</v>
      </c>
      <c r="M13" s="80">
        <f t="shared" si="9"/>
        <v>22.709410548086868</v>
      </c>
      <c r="N13" s="80">
        <f t="shared" si="10"/>
        <v>5.7083764219234743</v>
      </c>
      <c r="O13" s="80">
        <f t="shared" si="11"/>
        <v>1.2409513960703205</v>
      </c>
      <c r="P13" s="80">
        <f t="shared" si="12"/>
        <v>54.002068252326787</v>
      </c>
      <c r="Q13" s="80">
        <f t="shared" si="13"/>
        <v>11.251292657704241</v>
      </c>
      <c r="R13" s="80">
        <f t="shared" si="14"/>
        <v>0.68252326783867634</v>
      </c>
      <c r="S13" s="80">
        <f t="shared" si="15"/>
        <v>0</v>
      </c>
    </row>
    <row r="14" spans="1:25" x14ac:dyDescent="0.25">
      <c r="B14" s="28"/>
      <c r="C14" s="27" t="s">
        <v>51</v>
      </c>
      <c r="D14" s="82">
        <f>orig_data!F647</f>
        <v>77</v>
      </c>
      <c r="E14" s="81">
        <f>orig_data!F648</f>
        <v>171</v>
      </c>
      <c r="F14" s="81">
        <f>orig_data!F649</f>
        <v>64</v>
      </c>
      <c r="G14" s="81">
        <f>orig_data!F650</f>
        <v>20</v>
      </c>
      <c r="H14" s="81">
        <f>orig_data!F651</f>
        <v>456</v>
      </c>
      <c r="I14" s="81">
        <f>orig_data!F652</f>
        <v>204</v>
      </c>
      <c r="J14" s="81">
        <f>orig_data!F653</f>
        <v>8</v>
      </c>
      <c r="K14" s="73"/>
      <c r="L14" s="87">
        <f t="shared" si="8"/>
        <v>7.7</v>
      </c>
      <c r="M14" s="80">
        <f t="shared" si="9"/>
        <v>17.100000000000001</v>
      </c>
      <c r="N14" s="80">
        <f t="shared" si="10"/>
        <v>6.4</v>
      </c>
      <c r="O14" s="80">
        <f t="shared" si="11"/>
        <v>2</v>
      </c>
      <c r="P14" s="80">
        <f t="shared" si="12"/>
        <v>45.6</v>
      </c>
      <c r="Q14" s="80">
        <f t="shared" si="13"/>
        <v>20.399999999999999</v>
      </c>
      <c r="R14" s="80">
        <f t="shared" si="14"/>
        <v>0.8</v>
      </c>
      <c r="S14" s="80">
        <f t="shared" si="15"/>
        <v>0</v>
      </c>
    </row>
    <row r="15" spans="1:25" s="20" customFormat="1" x14ac:dyDescent="0.25">
      <c r="A15" s="23"/>
      <c r="B15" s="76" t="s">
        <v>41</v>
      </c>
      <c r="C15" s="27" t="s">
        <v>50</v>
      </c>
      <c r="D15" s="81">
        <f>orig_data!F548</f>
        <v>0</v>
      </c>
      <c r="E15" s="81">
        <f>orig_data!F549</f>
        <v>127</v>
      </c>
      <c r="F15" s="81">
        <f>orig_data!F550</f>
        <v>16</v>
      </c>
      <c r="G15" s="81" t="str">
        <f>orig_data!F551</f>
        <v>S</v>
      </c>
      <c r="H15" s="81">
        <f>orig_data!F552</f>
        <v>35</v>
      </c>
      <c r="I15" s="81">
        <f>orig_data!F553</f>
        <v>0</v>
      </c>
      <c r="J15" s="81">
        <f>orig_data!F554</f>
        <v>0</v>
      </c>
      <c r="K15" s="78" t="str">
        <f>orig_data!F556</f>
        <v>S</v>
      </c>
      <c r="L15" s="88">
        <f t="shared" ref="L15:L20" si="16">(IF(D15=".","s",IF(D15=0,0,D15/SUM($D15:$K15)*100)))</f>
        <v>0</v>
      </c>
      <c r="M15" s="79">
        <f t="shared" ref="M15:M20" si="17">(IF(E15=".","s",IF(E15=0,0,E15/SUM($D15:$K15)*100)))</f>
        <v>71.348314606741567</v>
      </c>
      <c r="N15" s="79">
        <f t="shared" ref="N15:N20" si="18">(IF(F15=".","s",IF(F15=0,0,F15/SUM($D15:$K15)*100)))</f>
        <v>8.9887640449438209</v>
      </c>
      <c r="O15" s="79" t="e">
        <f t="shared" ref="O15:O20" si="19">(IF(G15=".","s",IF(G15=0,0,G15/SUM($D15:$K15)*100)))</f>
        <v>#VALUE!</v>
      </c>
      <c r="P15" s="79">
        <f t="shared" ref="P15:P20" si="20">(IF(H15=".","s",IF(H15=0,0,H15/SUM($D15:$K15)*100)))</f>
        <v>19.662921348314608</v>
      </c>
      <c r="Q15" s="79">
        <f t="shared" ref="Q15:Q20" si="21">(IF(I15=".","s",IF(I15=0,0,I15/SUM($D15:$K15)*100)))</f>
        <v>0</v>
      </c>
      <c r="R15" s="79">
        <f t="shared" ref="R15:R20" si="22">(IF(J15=".","s",IF(J15=0,0,J15/SUM($D15:$K15)*100)))</f>
        <v>0</v>
      </c>
      <c r="S15" s="79" t="e">
        <f t="shared" ref="S15:S20" si="23">(IF(K15=".","s",IF(K15=0,0,K15/SUM($D15:$K15)*100)))</f>
        <v>#VALUE!</v>
      </c>
      <c r="T15" s="22"/>
      <c r="U15" s="22"/>
      <c r="V15" s="16"/>
      <c r="W15" s="16"/>
      <c r="X15" s="16"/>
      <c r="Y15" s="16"/>
    </row>
    <row r="16" spans="1:25" x14ac:dyDescent="0.25">
      <c r="B16" s="28"/>
      <c r="C16" s="30" t="s">
        <v>32</v>
      </c>
      <c r="D16" s="82">
        <f>orig_data!F557</f>
        <v>0</v>
      </c>
      <c r="E16" s="81">
        <f>orig_data!F558</f>
        <v>573</v>
      </c>
      <c r="F16" s="81">
        <f>orig_data!F559</f>
        <v>54</v>
      </c>
      <c r="G16" s="81">
        <f>orig_data!F560</f>
        <v>11</v>
      </c>
      <c r="H16" s="81">
        <f>orig_data!F561</f>
        <v>261</v>
      </c>
      <c r="I16" s="81">
        <f>orig_data!F562</f>
        <v>0</v>
      </c>
      <c r="J16" s="81">
        <f>orig_data!F563</f>
        <v>0</v>
      </c>
      <c r="K16" s="73"/>
      <c r="L16" s="87">
        <f t="shared" si="16"/>
        <v>0</v>
      </c>
      <c r="M16" s="80">
        <f t="shared" si="17"/>
        <v>63.737486095661843</v>
      </c>
      <c r="N16" s="80">
        <f t="shared" si="18"/>
        <v>6.0066740823136815</v>
      </c>
      <c r="O16" s="80">
        <f t="shared" si="19"/>
        <v>1.2235817575083427</v>
      </c>
      <c r="P16" s="80">
        <f t="shared" si="20"/>
        <v>29.032258064516132</v>
      </c>
      <c r="Q16" s="80">
        <f t="shared" si="21"/>
        <v>0</v>
      </c>
      <c r="R16" s="80">
        <f t="shared" si="22"/>
        <v>0</v>
      </c>
      <c r="S16" s="80">
        <f t="shared" si="23"/>
        <v>0</v>
      </c>
    </row>
    <row r="17" spans="1:25" x14ac:dyDescent="0.25">
      <c r="B17" s="28"/>
      <c r="C17" s="30" t="s">
        <v>33</v>
      </c>
      <c r="D17" s="81">
        <f>orig_data!F566</f>
        <v>0</v>
      </c>
      <c r="E17" s="81">
        <f>orig_data!F567</f>
        <v>299</v>
      </c>
      <c r="F17" s="81">
        <f>orig_data!F568</f>
        <v>24</v>
      </c>
      <c r="G17" s="81">
        <f>orig_data!F569</f>
        <v>6</v>
      </c>
      <c r="H17" s="81">
        <f>orig_data!F570</f>
        <v>233</v>
      </c>
      <c r="I17" s="81" t="str">
        <f>orig_data!F571</f>
        <v>S</v>
      </c>
      <c r="J17" s="82">
        <f>orig_data!F572</f>
        <v>0</v>
      </c>
      <c r="K17" s="82" t="str">
        <f>orig_data!F574</f>
        <v>S</v>
      </c>
      <c r="L17" s="89">
        <f t="shared" si="16"/>
        <v>0</v>
      </c>
      <c r="M17" s="83">
        <f t="shared" si="17"/>
        <v>53.202846975088967</v>
      </c>
      <c r="N17" s="83">
        <f t="shared" si="18"/>
        <v>4.2704626334519578</v>
      </c>
      <c r="O17" s="83">
        <f t="shared" si="19"/>
        <v>1.0676156583629894</v>
      </c>
      <c r="P17" s="83">
        <f t="shared" si="20"/>
        <v>41.459074733096088</v>
      </c>
      <c r="Q17" s="83" t="e">
        <f t="shared" si="21"/>
        <v>#VALUE!</v>
      </c>
      <c r="R17" s="83">
        <f t="shared" si="22"/>
        <v>0</v>
      </c>
      <c r="S17" s="83" t="e">
        <f t="shared" si="23"/>
        <v>#VALUE!</v>
      </c>
      <c r="T17" s="65"/>
      <c r="U17" s="65"/>
    </row>
    <row r="18" spans="1:25" x14ac:dyDescent="0.25">
      <c r="B18" s="28"/>
      <c r="C18" s="30" t="s">
        <v>31</v>
      </c>
      <c r="D18" s="81" t="str">
        <f>orig_data!F575</f>
        <v>S</v>
      </c>
      <c r="E18" s="81">
        <f>orig_data!F576</f>
        <v>137</v>
      </c>
      <c r="F18" s="81">
        <f>orig_data!F577</f>
        <v>10</v>
      </c>
      <c r="G18" s="81" t="str">
        <f>orig_data!F578</f>
        <v>S</v>
      </c>
      <c r="H18" s="81">
        <f>orig_data!F579</f>
        <v>165</v>
      </c>
      <c r="I18" s="81">
        <f>orig_data!F580</f>
        <v>0</v>
      </c>
      <c r="J18" s="82">
        <f>orig_data!F581</f>
        <v>0</v>
      </c>
      <c r="K18" s="82">
        <f>orig_data!F583</f>
        <v>0</v>
      </c>
      <c r="L18" s="89" t="e">
        <f t="shared" si="16"/>
        <v>#VALUE!</v>
      </c>
      <c r="M18" s="83">
        <f t="shared" si="17"/>
        <v>43.910256410256409</v>
      </c>
      <c r="N18" s="83">
        <f t="shared" si="18"/>
        <v>3.2051282051282048</v>
      </c>
      <c r="O18" s="83" t="e">
        <f t="shared" si="19"/>
        <v>#VALUE!</v>
      </c>
      <c r="P18" s="83">
        <f t="shared" si="20"/>
        <v>52.884615384615387</v>
      </c>
      <c r="Q18" s="83">
        <f t="shared" si="21"/>
        <v>0</v>
      </c>
      <c r="R18" s="83">
        <f t="shared" si="22"/>
        <v>0</v>
      </c>
      <c r="S18" s="83">
        <f t="shared" si="23"/>
        <v>0</v>
      </c>
      <c r="T18" s="65"/>
      <c r="U18" s="65"/>
    </row>
    <row r="19" spans="1:25" x14ac:dyDescent="0.25">
      <c r="B19" s="28"/>
      <c r="C19" s="30" t="s">
        <v>14</v>
      </c>
      <c r="D19" s="81">
        <f>orig_data!F584</f>
        <v>255</v>
      </c>
      <c r="E19" s="81">
        <f>orig_data!F585</f>
        <v>1246</v>
      </c>
      <c r="F19" s="81">
        <f>orig_data!F586</f>
        <v>193</v>
      </c>
      <c r="G19" s="81">
        <f>orig_data!F587</f>
        <v>64</v>
      </c>
      <c r="H19" s="81">
        <f>orig_data!F588</f>
        <v>2888</v>
      </c>
      <c r="I19" s="81">
        <f>orig_data!F589</f>
        <v>537</v>
      </c>
      <c r="J19" s="82" t="str">
        <f>orig_data!F590</f>
        <v>S</v>
      </c>
      <c r="K19" s="82" t="str">
        <f>orig_data!F592</f>
        <v>S</v>
      </c>
      <c r="L19" s="89">
        <f t="shared" si="16"/>
        <v>4.9199305421570516</v>
      </c>
      <c r="M19" s="83">
        <f t="shared" si="17"/>
        <v>24.04013119814779</v>
      </c>
      <c r="N19" s="83">
        <f t="shared" si="18"/>
        <v>3.7237121358286704</v>
      </c>
      <c r="O19" s="83">
        <f t="shared" si="19"/>
        <v>1.2348060968551031</v>
      </c>
      <c r="P19" s="83">
        <f t="shared" si="20"/>
        <v>55.720625120586533</v>
      </c>
      <c r="Q19" s="83">
        <f t="shared" si="21"/>
        <v>10.36079490642485</v>
      </c>
      <c r="R19" s="83" t="e">
        <f t="shared" si="22"/>
        <v>#VALUE!</v>
      </c>
      <c r="S19" s="83" t="e">
        <f t="shared" si="23"/>
        <v>#VALUE!</v>
      </c>
      <c r="T19" s="65"/>
      <c r="U19" s="65"/>
    </row>
    <row r="20" spans="1:25" x14ac:dyDescent="0.25">
      <c r="B20" s="28"/>
      <c r="C20" s="27" t="s">
        <v>51</v>
      </c>
      <c r="D20" s="82">
        <f>orig_data!F593</f>
        <v>141</v>
      </c>
      <c r="E20" s="81">
        <f>orig_data!F594</f>
        <v>384</v>
      </c>
      <c r="F20" s="81">
        <f>orig_data!F595</f>
        <v>111</v>
      </c>
      <c r="G20" s="81">
        <f>orig_data!F596</f>
        <v>31</v>
      </c>
      <c r="H20" s="81">
        <f>orig_data!F597</f>
        <v>928</v>
      </c>
      <c r="I20" s="81">
        <f>orig_data!F598</f>
        <v>466</v>
      </c>
      <c r="J20" s="81">
        <f>orig_data!F599</f>
        <v>38</v>
      </c>
      <c r="K20" s="73"/>
      <c r="L20" s="87">
        <f t="shared" si="16"/>
        <v>6.7174845164363974</v>
      </c>
      <c r="M20" s="80">
        <f t="shared" si="17"/>
        <v>18.294425917103382</v>
      </c>
      <c r="N20" s="80">
        <f t="shared" si="18"/>
        <v>5.2882324916626962</v>
      </c>
      <c r="O20" s="80">
        <f t="shared" si="19"/>
        <v>1.4768937589328253</v>
      </c>
      <c r="P20" s="80">
        <f t="shared" si="20"/>
        <v>44.211529299666509</v>
      </c>
      <c r="Q20" s="80">
        <f t="shared" si="21"/>
        <v>22.201048118151501</v>
      </c>
      <c r="R20" s="80">
        <f t="shared" si="22"/>
        <v>1.8103858980466889</v>
      </c>
      <c r="S20" s="80">
        <f t="shared" si="23"/>
        <v>0</v>
      </c>
    </row>
    <row r="21" spans="1:25" s="20" customFormat="1" x14ac:dyDescent="0.25">
      <c r="A21" s="23"/>
      <c r="B21" s="76" t="s">
        <v>39</v>
      </c>
      <c r="C21" s="27" t="s">
        <v>50</v>
      </c>
      <c r="D21" s="81">
        <f>orig_data!F386</f>
        <v>0</v>
      </c>
      <c r="E21" s="81">
        <f>orig_data!F387</f>
        <v>13</v>
      </c>
      <c r="F21" s="81" t="str">
        <f>orig_data!F388</f>
        <v>S</v>
      </c>
      <c r="G21" s="81" t="str">
        <f>orig_data!F389</f>
        <v>S</v>
      </c>
      <c r="H21" s="81">
        <f>orig_data!F390</f>
        <v>0</v>
      </c>
      <c r="I21" s="81">
        <f>orig_data!F391</f>
        <v>0</v>
      </c>
      <c r="J21" s="81">
        <f>orig_data!F392</f>
        <v>0</v>
      </c>
      <c r="K21" s="78">
        <f>orig_data!F394</f>
        <v>0</v>
      </c>
      <c r="L21" s="88">
        <f t="shared" ref="L21:L26" si="24">(IF(D21=".","s",IF(D21=0,0,D21/SUM($D21:$K21)*100)))</f>
        <v>0</v>
      </c>
      <c r="M21" s="79">
        <f t="shared" ref="M21:M26" si="25">(IF(E21=".","s",IF(E21=0,0,E21/SUM($D21:$K21)*100)))</f>
        <v>100</v>
      </c>
      <c r="N21" s="79" t="e">
        <f t="shared" ref="N21:N26" si="26">(IF(F21=".","s",IF(F21=0,0,F21/SUM($D21:$K21)*100)))</f>
        <v>#VALUE!</v>
      </c>
      <c r="O21" s="79" t="e">
        <f t="shared" ref="O21:O26" si="27">(IF(G21=".","s",IF(G21=0,0,G21/SUM($D21:$K21)*100)))</f>
        <v>#VALUE!</v>
      </c>
      <c r="P21" s="79">
        <f t="shared" ref="P21:P26" si="28">(IF(H21=".","s",IF(H21=0,0,H21/SUM($D21:$K21)*100)))</f>
        <v>0</v>
      </c>
      <c r="Q21" s="79">
        <f t="shared" ref="Q21:Q26" si="29">(IF(I21=".","s",IF(I21=0,0,I21/SUM($D21:$K21)*100)))</f>
        <v>0</v>
      </c>
      <c r="R21" s="79">
        <f t="shared" ref="R21:R26" si="30">(IF(J21=".","s",IF(J21=0,0,J21/SUM($D21:$K21)*100)))</f>
        <v>0</v>
      </c>
      <c r="S21" s="79">
        <f t="shared" ref="S21:S26" si="31">(IF(K21=".","s",IF(K21=0,0,K21/SUM($D21:$K21)*100)))</f>
        <v>0</v>
      </c>
      <c r="T21" s="22"/>
      <c r="U21" s="22"/>
    </row>
    <row r="22" spans="1:25" x14ac:dyDescent="0.25">
      <c r="B22" s="28"/>
      <c r="C22" s="30" t="s">
        <v>32</v>
      </c>
      <c r="D22" s="81">
        <f>orig_data!F395</f>
        <v>0</v>
      </c>
      <c r="E22" s="81">
        <f>orig_data!F396</f>
        <v>148</v>
      </c>
      <c r="F22" s="81">
        <f>orig_data!F397</f>
        <v>20</v>
      </c>
      <c r="G22" s="81" t="str">
        <f>orig_data!F398</f>
        <v>S</v>
      </c>
      <c r="H22" s="81">
        <f>orig_data!F399</f>
        <v>101</v>
      </c>
      <c r="I22" s="81">
        <f>orig_data!F400</f>
        <v>0</v>
      </c>
      <c r="J22" s="82">
        <f>orig_data!F401</f>
        <v>0</v>
      </c>
      <c r="K22" s="82" t="str">
        <f>orig_data!F403</f>
        <v>S</v>
      </c>
      <c r="L22" s="89">
        <f t="shared" si="24"/>
        <v>0</v>
      </c>
      <c r="M22" s="83">
        <f t="shared" si="25"/>
        <v>55.018587360594793</v>
      </c>
      <c r="N22" s="83">
        <f t="shared" si="26"/>
        <v>7.4349442379182156</v>
      </c>
      <c r="O22" s="83" t="e">
        <f t="shared" si="27"/>
        <v>#VALUE!</v>
      </c>
      <c r="P22" s="83">
        <f t="shared" si="28"/>
        <v>37.54646840148699</v>
      </c>
      <c r="Q22" s="83">
        <f t="shared" si="29"/>
        <v>0</v>
      </c>
      <c r="R22" s="83">
        <f t="shared" si="30"/>
        <v>0</v>
      </c>
      <c r="S22" s="83" t="e">
        <f t="shared" si="31"/>
        <v>#VALUE!</v>
      </c>
      <c r="T22" s="65"/>
      <c r="U22" s="65"/>
    </row>
    <row r="23" spans="1:25" x14ac:dyDescent="0.25">
      <c r="B23" s="28"/>
      <c r="C23" s="30" t="s">
        <v>33</v>
      </c>
      <c r="D23" s="82">
        <f>orig_data!F404</f>
        <v>0</v>
      </c>
      <c r="E23" s="81">
        <f>orig_data!F405</f>
        <v>115</v>
      </c>
      <c r="F23" s="81">
        <f>orig_data!F406</f>
        <v>14</v>
      </c>
      <c r="G23" s="81">
        <f>orig_data!F407</f>
        <v>0</v>
      </c>
      <c r="H23" s="81">
        <f>orig_data!F408</f>
        <v>70</v>
      </c>
      <c r="I23" s="81">
        <f>orig_data!F409</f>
        <v>0</v>
      </c>
      <c r="J23" s="81">
        <f>orig_data!F410</f>
        <v>0</v>
      </c>
      <c r="K23" s="73"/>
      <c r="L23" s="87">
        <f t="shared" si="24"/>
        <v>0</v>
      </c>
      <c r="M23" s="80">
        <f t="shared" si="25"/>
        <v>57.788944723618087</v>
      </c>
      <c r="N23" s="80">
        <f t="shared" si="26"/>
        <v>7.0351758793969852</v>
      </c>
      <c r="O23" s="80">
        <f t="shared" si="27"/>
        <v>0</v>
      </c>
      <c r="P23" s="80">
        <f t="shared" si="28"/>
        <v>35.175879396984925</v>
      </c>
      <c r="Q23" s="80">
        <f t="shared" si="29"/>
        <v>0</v>
      </c>
      <c r="R23" s="80">
        <f t="shared" si="30"/>
        <v>0</v>
      </c>
      <c r="S23" s="80">
        <f t="shared" si="31"/>
        <v>0</v>
      </c>
    </row>
    <row r="24" spans="1:25" x14ac:dyDescent="0.25">
      <c r="B24" s="28"/>
      <c r="C24" s="30" t="s">
        <v>31</v>
      </c>
      <c r="D24" s="81">
        <f>orig_data!F413</f>
        <v>0</v>
      </c>
      <c r="E24" s="81">
        <f>orig_data!F414</f>
        <v>60</v>
      </c>
      <c r="F24" s="81">
        <f>orig_data!F415</f>
        <v>7</v>
      </c>
      <c r="G24" s="81" t="str">
        <f>orig_data!F416</f>
        <v>S</v>
      </c>
      <c r="H24" s="81">
        <f>orig_data!F417</f>
        <v>42</v>
      </c>
      <c r="I24" s="81">
        <f>orig_data!F418</f>
        <v>0</v>
      </c>
      <c r="J24" s="82" t="str">
        <f>orig_data!F419</f>
        <v>S</v>
      </c>
      <c r="K24" s="82">
        <f>orig_data!F421</f>
        <v>0</v>
      </c>
      <c r="L24" s="89">
        <f t="shared" si="24"/>
        <v>0</v>
      </c>
      <c r="M24" s="83">
        <f t="shared" si="25"/>
        <v>55.045871559633028</v>
      </c>
      <c r="N24" s="83">
        <f t="shared" si="26"/>
        <v>6.4220183486238538</v>
      </c>
      <c r="O24" s="83" t="e">
        <f t="shared" si="27"/>
        <v>#VALUE!</v>
      </c>
      <c r="P24" s="83">
        <f t="shared" si="28"/>
        <v>38.532110091743121</v>
      </c>
      <c r="Q24" s="83">
        <f t="shared" si="29"/>
        <v>0</v>
      </c>
      <c r="R24" s="83" t="e">
        <f t="shared" si="30"/>
        <v>#VALUE!</v>
      </c>
      <c r="S24" s="83">
        <f t="shared" si="31"/>
        <v>0</v>
      </c>
      <c r="T24" s="65"/>
      <c r="U24" s="65"/>
    </row>
    <row r="25" spans="1:25" x14ac:dyDescent="0.25">
      <c r="B25" s="28"/>
      <c r="C25" s="30" t="s">
        <v>14</v>
      </c>
      <c r="D25" s="82">
        <f>orig_data!F422</f>
        <v>37</v>
      </c>
      <c r="E25" s="81">
        <f>orig_data!F423</f>
        <v>953</v>
      </c>
      <c r="F25" s="81">
        <f>orig_data!F424</f>
        <v>55</v>
      </c>
      <c r="G25" s="81">
        <f>orig_data!F425</f>
        <v>6</v>
      </c>
      <c r="H25" s="81">
        <f>orig_data!F426</f>
        <v>581</v>
      </c>
      <c r="I25" s="81">
        <f>orig_data!F427</f>
        <v>29</v>
      </c>
      <c r="J25" s="81">
        <f>orig_data!F428</f>
        <v>7</v>
      </c>
      <c r="K25" s="73"/>
      <c r="L25" s="87">
        <f t="shared" si="24"/>
        <v>2.2182254196642686</v>
      </c>
      <c r="M25" s="80">
        <f t="shared" si="25"/>
        <v>57.134292565947241</v>
      </c>
      <c r="N25" s="80">
        <f t="shared" si="26"/>
        <v>3.297362110311751</v>
      </c>
      <c r="O25" s="80">
        <f t="shared" si="27"/>
        <v>0.35971223021582738</v>
      </c>
      <c r="P25" s="80">
        <f t="shared" si="28"/>
        <v>34.832134292565947</v>
      </c>
      <c r="Q25" s="80">
        <f t="shared" si="29"/>
        <v>1.738609112709832</v>
      </c>
      <c r="R25" s="80">
        <f t="shared" si="30"/>
        <v>0.41966426858513189</v>
      </c>
      <c r="S25" s="80">
        <f t="shared" si="31"/>
        <v>0</v>
      </c>
    </row>
    <row r="26" spans="1:25" s="25" customFormat="1" x14ac:dyDescent="0.25">
      <c r="A26" s="26"/>
      <c r="B26" s="26"/>
      <c r="C26" s="91" t="s">
        <v>51</v>
      </c>
      <c r="D26" s="68">
        <f>orig_data!F431</f>
        <v>10</v>
      </c>
      <c r="E26" s="68">
        <f>orig_data!F432</f>
        <v>139</v>
      </c>
      <c r="F26" s="68" t="str">
        <f>orig_data!F433</f>
        <v>S</v>
      </c>
      <c r="G26" s="68" t="str">
        <f>orig_data!F434</f>
        <v>S</v>
      </c>
      <c r="H26" s="68">
        <f>orig_data!F435</f>
        <v>102</v>
      </c>
      <c r="I26" s="68">
        <f>orig_data!F436</f>
        <v>19</v>
      </c>
      <c r="J26" s="69" t="str">
        <f>orig_data!F437</f>
        <v>S</v>
      </c>
      <c r="K26" s="69">
        <f>orig_data!F439</f>
        <v>0</v>
      </c>
      <c r="L26" s="92">
        <f t="shared" si="24"/>
        <v>3.7037037037037033</v>
      </c>
      <c r="M26" s="93">
        <f t="shared" si="25"/>
        <v>51.481481481481481</v>
      </c>
      <c r="N26" s="93" t="e">
        <f t="shared" si="26"/>
        <v>#VALUE!</v>
      </c>
      <c r="O26" s="93" t="e">
        <f t="shared" si="27"/>
        <v>#VALUE!</v>
      </c>
      <c r="P26" s="93">
        <f t="shared" si="28"/>
        <v>37.777777777777779</v>
      </c>
      <c r="Q26" s="93">
        <f t="shared" si="29"/>
        <v>7.0370370370370372</v>
      </c>
      <c r="R26" s="93" t="e">
        <f t="shared" si="30"/>
        <v>#VALUE!</v>
      </c>
      <c r="S26" s="93">
        <f t="shared" si="31"/>
        <v>0</v>
      </c>
      <c r="T26" s="94"/>
      <c r="U26" s="94"/>
    </row>
    <row r="27" spans="1:25" s="20" customFormat="1" x14ac:dyDescent="0.25">
      <c r="A27" s="23" t="s">
        <v>70</v>
      </c>
      <c r="B27" s="76" t="s">
        <v>43</v>
      </c>
      <c r="C27" s="27" t="s">
        <v>50</v>
      </c>
      <c r="D27" s="81">
        <f>orig_data!F170</f>
        <v>0</v>
      </c>
      <c r="E27" s="81">
        <f>orig_data!F171</f>
        <v>19</v>
      </c>
      <c r="F27" s="81" t="str">
        <f>orig_data!F172</f>
        <v>S</v>
      </c>
      <c r="G27" s="81" t="str">
        <f>orig_data!F173</f>
        <v>S</v>
      </c>
      <c r="H27" s="81">
        <f>orig_data!F174</f>
        <v>7</v>
      </c>
      <c r="I27" s="81">
        <f>orig_data!F175</f>
        <v>0</v>
      </c>
      <c r="J27" s="81">
        <f>orig_data!F176</f>
        <v>0</v>
      </c>
      <c r="K27" s="78">
        <f>orig_data!F178</f>
        <v>0</v>
      </c>
      <c r="L27" s="88">
        <f t="shared" ref="L27:S27" si="32">(IF(D27=".","s",IF(D27=0,0,D27/SUM($D27:$K27)*100)))</f>
        <v>0</v>
      </c>
      <c r="M27" s="79">
        <f t="shared" si="32"/>
        <v>73.076923076923066</v>
      </c>
      <c r="N27" s="79" t="e">
        <f t="shared" si="32"/>
        <v>#VALUE!</v>
      </c>
      <c r="O27" s="79" t="e">
        <f t="shared" si="32"/>
        <v>#VALUE!</v>
      </c>
      <c r="P27" s="79">
        <f t="shared" si="32"/>
        <v>26.923076923076923</v>
      </c>
      <c r="Q27" s="79">
        <f t="shared" si="32"/>
        <v>0</v>
      </c>
      <c r="R27" s="79">
        <f t="shared" si="32"/>
        <v>0</v>
      </c>
      <c r="S27" s="79">
        <f t="shared" si="32"/>
        <v>0</v>
      </c>
      <c r="T27" s="22"/>
      <c r="U27" s="22"/>
      <c r="V27" s="16"/>
      <c r="W27" s="16"/>
      <c r="X27" s="16"/>
      <c r="Y27" s="16"/>
    </row>
    <row r="28" spans="1:25" x14ac:dyDescent="0.25">
      <c r="B28" s="28"/>
      <c r="C28" s="30" t="s">
        <v>32</v>
      </c>
      <c r="D28" s="82">
        <f>orig_data!F179</f>
        <v>0</v>
      </c>
      <c r="E28" s="81">
        <f>orig_data!F180</f>
        <v>137</v>
      </c>
      <c r="F28" s="81">
        <f>orig_data!F181</f>
        <v>14</v>
      </c>
      <c r="G28" s="81">
        <f>orig_data!F182</f>
        <v>0</v>
      </c>
      <c r="H28" s="81">
        <f>orig_data!F183</f>
        <v>62</v>
      </c>
      <c r="I28" s="81">
        <f>orig_data!F184</f>
        <v>0</v>
      </c>
      <c r="J28" s="81">
        <f>orig_data!F185</f>
        <v>0</v>
      </c>
      <c r="K28" s="73"/>
      <c r="L28" s="87">
        <f t="shared" ref="L28:L32" si="33">(IF(D28=".","s",IF(D28=0,0,D28/SUM($D28:$K28)*100)))</f>
        <v>0</v>
      </c>
      <c r="M28" s="80">
        <f t="shared" ref="M28:M32" si="34">(IF(E28=".","s",IF(E28=0,0,E28/SUM($D28:$K28)*100)))</f>
        <v>64.319248826291073</v>
      </c>
      <c r="N28" s="80">
        <f t="shared" ref="N28:N32" si="35">(IF(F28=".","s",IF(F28=0,0,F28/SUM($D28:$K28)*100)))</f>
        <v>6.5727699530516439</v>
      </c>
      <c r="O28" s="80">
        <f t="shared" ref="O28:O32" si="36">(IF(G28=".","s",IF(G28=0,0,G28/SUM($D28:$K28)*100)))</f>
        <v>0</v>
      </c>
      <c r="P28" s="80">
        <f t="shared" ref="P28:P32" si="37">(IF(H28=".","s",IF(H28=0,0,H28/SUM($D28:$K28)*100)))</f>
        <v>29.107981220657276</v>
      </c>
      <c r="Q28" s="80">
        <f t="shared" ref="Q28:Q32" si="38">(IF(I28=".","s",IF(I28=0,0,I28/SUM($D28:$K28)*100)))</f>
        <v>0</v>
      </c>
      <c r="R28" s="80">
        <f t="shared" ref="R28:R32" si="39">(IF(J28=".","s",IF(J28=0,0,J28/SUM($D28:$K28)*100)))</f>
        <v>0</v>
      </c>
      <c r="S28" s="80">
        <f t="shared" ref="S28:S32" si="40">(IF(K28=".","s",IF(K28=0,0,K28/SUM($D28:$K28)*100)))</f>
        <v>0</v>
      </c>
    </row>
    <row r="29" spans="1:25" x14ac:dyDescent="0.25">
      <c r="B29" s="28"/>
      <c r="C29" s="30" t="s">
        <v>33</v>
      </c>
      <c r="D29" s="81">
        <f>orig_data!F188</f>
        <v>0</v>
      </c>
      <c r="E29" s="81">
        <f>orig_data!F189</f>
        <v>47</v>
      </c>
      <c r="F29" s="81" t="str">
        <f>orig_data!F190</f>
        <v>S</v>
      </c>
      <c r="G29" s="81">
        <f>orig_data!F191</f>
        <v>0</v>
      </c>
      <c r="H29" s="81">
        <f>orig_data!F192</f>
        <v>38</v>
      </c>
      <c r="I29" s="81">
        <f>orig_data!F193</f>
        <v>0</v>
      </c>
      <c r="J29" s="82">
        <f>orig_data!F194</f>
        <v>0</v>
      </c>
      <c r="K29" s="82" t="str">
        <f>orig_data!F196</f>
        <v>S</v>
      </c>
      <c r="L29" s="89">
        <f t="shared" si="33"/>
        <v>0</v>
      </c>
      <c r="M29" s="83">
        <f t="shared" si="34"/>
        <v>55.294117647058826</v>
      </c>
      <c r="N29" s="83" t="e">
        <f t="shared" si="35"/>
        <v>#VALUE!</v>
      </c>
      <c r="O29" s="83">
        <f t="shared" si="36"/>
        <v>0</v>
      </c>
      <c r="P29" s="83">
        <f t="shared" si="37"/>
        <v>44.705882352941181</v>
      </c>
      <c r="Q29" s="83">
        <f t="shared" si="38"/>
        <v>0</v>
      </c>
      <c r="R29" s="83">
        <f t="shared" si="39"/>
        <v>0</v>
      </c>
      <c r="S29" s="83" t="e">
        <f t="shared" si="40"/>
        <v>#VALUE!</v>
      </c>
      <c r="T29" s="65"/>
      <c r="U29" s="65"/>
    </row>
    <row r="30" spans="1:25" x14ac:dyDescent="0.25">
      <c r="B30" s="28"/>
      <c r="C30" s="30" t="s">
        <v>31</v>
      </c>
      <c r="D30" s="82">
        <f>orig_data!F197</f>
        <v>0</v>
      </c>
      <c r="E30" s="81">
        <f>orig_data!F198</f>
        <v>9</v>
      </c>
      <c r="F30" s="81">
        <f>orig_data!F199</f>
        <v>0</v>
      </c>
      <c r="G30" s="81">
        <f>orig_data!F200</f>
        <v>0</v>
      </c>
      <c r="H30" s="81">
        <f>orig_data!F201</f>
        <v>15</v>
      </c>
      <c r="I30" s="81">
        <f>orig_data!F202</f>
        <v>0</v>
      </c>
      <c r="J30" s="81">
        <f>orig_data!F203</f>
        <v>0</v>
      </c>
      <c r="K30" s="73"/>
      <c r="L30" s="87">
        <f t="shared" si="33"/>
        <v>0</v>
      </c>
      <c r="M30" s="80">
        <f t="shared" si="34"/>
        <v>37.5</v>
      </c>
      <c r="N30" s="80">
        <f t="shared" si="35"/>
        <v>0</v>
      </c>
      <c r="O30" s="80">
        <f t="shared" si="36"/>
        <v>0</v>
      </c>
      <c r="P30" s="80">
        <f t="shared" si="37"/>
        <v>62.5</v>
      </c>
      <c r="Q30" s="80">
        <f t="shared" si="38"/>
        <v>0</v>
      </c>
      <c r="R30" s="80">
        <f t="shared" si="39"/>
        <v>0</v>
      </c>
      <c r="S30" s="80">
        <f t="shared" si="40"/>
        <v>0</v>
      </c>
    </row>
    <row r="31" spans="1:25" x14ac:dyDescent="0.25">
      <c r="B31" s="28"/>
      <c r="C31" s="30" t="s">
        <v>14</v>
      </c>
      <c r="D31" s="81">
        <f>orig_data!F206</f>
        <v>12</v>
      </c>
      <c r="E31" s="81">
        <f>orig_data!F207</f>
        <v>156</v>
      </c>
      <c r="F31" s="81">
        <f>orig_data!F208</f>
        <v>29</v>
      </c>
      <c r="G31" s="81" t="str">
        <f>orig_data!F209</f>
        <v>S</v>
      </c>
      <c r="H31" s="81">
        <f>orig_data!F210</f>
        <v>412</v>
      </c>
      <c r="I31" s="81">
        <f>orig_data!F211</f>
        <v>33</v>
      </c>
      <c r="J31" s="82" t="str">
        <f>orig_data!F212</f>
        <v>S</v>
      </c>
      <c r="K31" s="82" t="str">
        <f>orig_data!F214</f>
        <v>S</v>
      </c>
      <c r="L31" s="89">
        <f t="shared" si="33"/>
        <v>1.8691588785046727</v>
      </c>
      <c r="M31" s="83">
        <f t="shared" si="34"/>
        <v>24.299065420560748</v>
      </c>
      <c r="N31" s="83">
        <f t="shared" si="35"/>
        <v>4.5171339563862922</v>
      </c>
      <c r="O31" s="83" t="e">
        <f t="shared" si="36"/>
        <v>#VALUE!</v>
      </c>
      <c r="P31" s="83">
        <f t="shared" si="37"/>
        <v>64.17445482866043</v>
      </c>
      <c r="Q31" s="83">
        <f t="shared" si="38"/>
        <v>5.1401869158878499</v>
      </c>
      <c r="R31" s="83" t="e">
        <f t="shared" si="39"/>
        <v>#VALUE!</v>
      </c>
      <c r="S31" s="83" t="e">
        <f t="shared" si="40"/>
        <v>#VALUE!</v>
      </c>
      <c r="T31" s="65"/>
      <c r="U31" s="65"/>
    </row>
    <row r="32" spans="1:25" x14ac:dyDescent="0.25">
      <c r="B32" s="28"/>
      <c r="C32" s="27" t="s">
        <v>51</v>
      </c>
      <c r="D32" s="81" t="str">
        <f>orig_data!F215</f>
        <v>S</v>
      </c>
      <c r="E32" s="81">
        <f>orig_data!F216</f>
        <v>39</v>
      </c>
      <c r="F32" s="81" t="str">
        <f>orig_data!F217</f>
        <v>S</v>
      </c>
      <c r="G32" s="81" t="str">
        <f>orig_data!F218</f>
        <v>S</v>
      </c>
      <c r="H32" s="81">
        <f>orig_data!F219</f>
        <v>87</v>
      </c>
      <c r="I32" s="81">
        <f>orig_data!F220</f>
        <v>12</v>
      </c>
      <c r="J32" s="82">
        <f>orig_data!F221</f>
        <v>0</v>
      </c>
      <c r="K32" s="82">
        <f>orig_data!F223</f>
        <v>0</v>
      </c>
      <c r="L32" s="89" t="e">
        <f t="shared" si="33"/>
        <v>#VALUE!</v>
      </c>
      <c r="M32" s="83">
        <f t="shared" si="34"/>
        <v>28.260869565217391</v>
      </c>
      <c r="N32" s="83" t="e">
        <f t="shared" si="35"/>
        <v>#VALUE!</v>
      </c>
      <c r="O32" s="83" t="e">
        <f t="shared" si="36"/>
        <v>#VALUE!</v>
      </c>
      <c r="P32" s="83">
        <f t="shared" si="37"/>
        <v>63.04347826086957</v>
      </c>
      <c r="Q32" s="83">
        <f t="shared" si="38"/>
        <v>8.695652173913043</v>
      </c>
      <c r="R32" s="83">
        <f t="shared" si="39"/>
        <v>0</v>
      </c>
      <c r="S32" s="83">
        <f t="shared" si="40"/>
        <v>0</v>
      </c>
      <c r="T32" s="65"/>
      <c r="U32" s="65"/>
    </row>
    <row r="33" spans="1:25" s="20" customFormat="1" ht="30" x14ac:dyDescent="0.25">
      <c r="A33" s="23"/>
      <c r="B33" s="95" t="s">
        <v>89</v>
      </c>
      <c r="C33" s="27" t="s">
        <v>50</v>
      </c>
      <c r="D33" s="78">
        <f>orig_data!F224</f>
        <v>0</v>
      </c>
      <c r="E33" s="81">
        <f>orig_data!F225</f>
        <v>1646</v>
      </c>
      <c r="F33" s="81">
        <f>orig_data!F226</f>
        <v>151</v>
      </c>
      <c r="G33" s="81">
        <f>orig_data!F227</f>
        <v>44</v>
      </c>
      <c r="H33" s="81">
        <f>orig_data!F228</f>
        <v>268</v>
      </c>
      <c r="I33" s="81">
        <f>orig_data!F229</f>
        <v>0</v>
      </c>
      <c r="J33" s="81">
        <f>orig_data!F230</f>
        <v>0</v>
      </c>
      <c r="K33" s="78"/>
      <c r="L33" s="88">
        <f t="shared" ref="L33:L38" si="41">(IF(D33=".","s",IF(D33=0,0,D33/SUM($D33:$K33)*100)))</f>
        <v>0</v>
      </c>
      <c r="M33" s="79">
        <f t="shared" ref="M33:M38" si="42">(IF(E33=".","s",IF(E33=0,0,E33/SUM($D33:$K33)*100)))</f>
        <v>78.046467520151737</v>
      </c>
      <c r="N33" s="79">
        <f t="shared" ref="N33:N38" si="43">(IF(F33=".","s",IF(F33=0,0,F33/SUM($D33:$K33)*100)))</f>
        <v>7.1597913703176861</v>
      </c>
      <c r="O33" s="79">
        <f t="shared" ref="O33:O38" si="44">(IF(G33=".","s",IF(G33=0,0,G33/SUM($D33:$K33)*100)))</f>
        <v>2.0862968231389285</v>
      </c>
      <c r="P33" s="79">
        <f t="shared" ref="P33:P38" si="45">(IF(H33=".","s",IF(H33=0,0,H33/SUM($D33:$K33)*100)))</f>
        <v>12.707444286391656</v>
      </c>
      <c r="Q33" s="79">
        <f t="shared" ref="Q33:Q38" si="46">(IF(I33=".","s",IF(I33=0,0,I33/SUM($D33:$K33)*100)))</f>
        <v>0</v>
      </c>
      <c r="R33" s="79">
        <f t="shared" ref="R33:R38" si="47">(IF(J33=".","s",IF(J33=0,0,J33/SUM($D33:$K33)*100)))</f>
        <v>0</v>
      </c>
      <c r="S33" s="79">
        <f t="shared" ref="S33:S38" si="48">(IF(K33=".","s",IF(K33=0,0,K33/SUM($D33:$K33)*100)))</f>
        <v>0</v>
      </c>
      <c r="T33" s="22"/>
      <c r="U33" s="22"/>
      <c r="V33" s="16"/>
      <c r="W33" s="16"/>
      <c r="X33" s="16"/>
      <c r="Y33" s="16"/>
    </row>
    <row r="34" spans="1:25" x14ac:dyDescent="0.25">
      <c r="B34" s="28"/>
      <c r="C34" s="30" t="s">
        <v>32</v>
      </c>
      <c r="D34" s="82">
        <f>orig_data!F233</f>
        <v>0</v>
      </c>
      <c r="E34" s="81">
        <f>orig_data!F234</f>
        <v>8536</v>
      </c>
      <c r="F34" s="81">
        <f>orig_data!F235</f>
        <v>929</v>
      </c>
      <c r="G34" s="81">
        <f>orig_data!F236</f>
        <v>151</v>
      </c>
      <c r="H34" s="81">
        <f>orig_data!F237</f>
        <v>1705</v>
      </c>
      <c r="I34" s="81">
        <f>orig_data!F238</f>
        <v>0</v>
      </c>
      <c r="J34" s="81">
        <f>orig_data!F239</f>
        <v>0</v>
      </c>
      <c r="K34" s="73"/>
      <c r="L34" s="87">
        <f t="shared" si="41"/>
        <v>0</v>
      </c>
      <c r="M34" s="80">
        <f t="shared" si="42"/>
        <v>75.399699673173743</v>
      </c>
      <c r="N34" s="80">
        <f t="shared" si="43"/>
        <v>8.2059888702411445</v>
      </c>
      <c r="O34" s="80">
        <f t="shared" si="44"/>
        <v>1.3338044342372581</v>
      </c>
      <c r="P34" s="80">
        <f t="shared" si="45"/>
        <v>15.060507022347849</v>
      </c>
      <c r="Q34" s="80">
        <f t="shared" si="46"/>
        <v>0</v>
      </c>
      <c r="R34" s="80">
        <f t="shared" si="47"/>
        <v>0</v>
      </c>
      <c r="S34" s="80">
        <f t="shared" si="48"/>
        <v>0</v>
      </c>
    </row>
    <row r="35" spans="1:25" x14ac:dyDescent="0.25">
      <c r="B35" s="28"/>
      <c r="C35" s="30" t="s">
        <v>33</v>
      </c>
      <c r="D35" s="81">
        <f>orig_data!F242</f>
        <v>0</v>
      </c>
      <c r="E35" s="81">
        <f>orig_data!F243</f>
        <v>4249</v>
      </c>
      <c r="F35" s="81">
        <f>orig_data!F244</f>
        <v>405</v>
      </c>
      <c r="G35" s="81">
        <f>orig_data!F245</f>
        <v>59</v>
      </c>
      <c r="H35" s="81">
        <f>orig_data!F246</f>
        <v>853</v>
      </c>
      <c r="I35" s="81" t="str">
        <f>orig_data!F247</f>
        <v>S</v>
      </c>
      <c r="J35" s="81">
        <f>orig_data!F248</f>
        <v>0</v>
      </c>
      <c r="K35" s="82" t="str">
        <f>orig_data!F250</f>
        <v>S</v>
      </c>
      <c r="L35" s="89">
        <f t="shared" si="41"/>
        <v>0</v>
      </c>
      <c r="M35" s="83">
        <f t="shared" si="42"/>
        <v>76.338483650736606</v>
      </c>
      <c r="N35" s="83">
        <f t="shared" si="43"/>
        <v>7.2763205174272372</v>
      </c>
      <c r="O35" s="83">
        <f t="shared" si="44"/>
        <v>1.0600071864893998</v>
      </c>
      <c r="P35" s="83">
        <f t="shared" si="45"/>
        <v>15.325188645346749</v>
      </c>
      <c r="Q35" s="83" t="e">
        <f t="shared" si="46"/>
        <v>#VALUE!</v>
      </c>
      <c r="R35" s="83">
        <f t="shared" si="47"/>
        <v>0</v>
      </c>
      <c r="S35" s="83" t="e">
        <f t="shared" si="48"/>
        <v>#VALUE!</v>
      </c>
      <c r="T35" s="65"/>
      <c r="U35" s="65"/>
    </row>
    <row r="36" spans="1:25" x14ac:dyDescent="0.25">
      <c r="B36" s="28"/>
      <c r="C36" s="30" t="s">
        <v>31</v>
      </c>
      <c r="D36" s="81" t="str">
        <f>orig_data!F251</f>
        <v>S</v>
      </c>
      <c r="E36" s="81">
        <f>orig_data!F252</f>
        <v>1591</v>
      </c>
      <c r="F36" s="81">
        <f>orig_data!F253</f>
        <v>153</v>
      </c>
      <c r="G36" s="81">
        <f>orig_data!F254</f>
        <v>22</v>
      </c>
      <c r="H36" s="81">
        <f>orig_data!F255</f>
        <v>391</v>
      </c>
      <c r="I36" s="81">
        <f>orig_data!F256</f>
        <v>6</v>
      </c>
      <c r="J36" s="82">
        <f>orig_data!F257</f>
        <v>0</v>
      </c>
      <c r="K36" s="82" t="str">
        <f>orig_data!F259</f>
        <v>S</v>
      </c>
      <c r="L36" s="89" t="e">
        <f t="shared" si="41"/>
        <v>#VALUE!</v>
      </c>
      <c r="M36" s="83">
        <f t="shared" si="42"/>
        <v>73.555247341655104</v>
      </c>
      <c r="N36" s="83">
        <f t="shared" si="43"/>
        <v>7.0735090152565876</v>
      </c>
      <c r="O36" s="83">
        <f t="shared" si="44"/>
        <v>1.0171058714748036</v>
      </c>
      <c r="P36" s="83">
        <f t="shared" si="45"/>
        <v>18.076745261211279</v>
      </c>
      <c r="Q36" s="83">
        <f t="shared" si="46"/>
        <v>0.27739251040221913</v>
      </c>
      <c r="R36" s="83">
        <f t="shared" si="47"/>
        <v>0</v>
      </c>
      <c r="S36" s="83" t="e">
        <f t="shared" si="48"/>
        <v>#VALUE!</v>
      </c>
      <c r="T36" s="65"/>
      <c r="U36" s="65"/>
    </row>
    <row r="37" spans="1:25" x14ac:dyDescent="0.25">
      <c r="B37" s="28"/>
      <c r="C37" s="30" t="s">
        <v>14</v>
      </c>
      <c r="D37" s="81">
        <f>orig_data!F260</f>
        <v>94</v>
      </c>
      <c r="E37" s="81">
        <f>orig_data!F261</f>
        <v>7299</v>
      </c>
      <c r="F37" s="81">
        <f>orig_data!F262</f>
        <v>635</v>
      </c>
      <c r="G37" s="81">
        <f>orig_data!F263</f>
        <v>159</v>
      </c>
      <c r="H37" s="81">
        <f>orig_data!F264</f>
        <v>2849</v>
      </c>
      <c r="I37" s="81">
        <f>orig_data!F265</f>
        <v>454</v>
      </c>
      <c r="J37" s="82" t="str">
        <f>orig_data!F266</f>
        <v>S</v>
      </c>
      <c r="K37" s="82" t="str">
        <f>orig_data!F268</f>
        <v>S</v>
      </c>
      <c r="L37" s="89">
        <f t="shared" si="41"/>
        <v>0.81810269799825941</v>
      </c>
      <c r="M37" s="83">
        <f t="shared" si="42"/>
        <v>63.52480417754569</v>
      </c>
      <c r="N37" s="83">
        <f t="shared" si="43"/>
        <v>5.5265448215839861</v>
      </c>
      <c r="O37" s="83">
        <f t="shared" si="44"/>
        <v>1.3838120104438643</v>
      </c>
      <c r="P37" s="83">
        <f t="shared" si="45"/>
        <v>24.795474325500436</v>
      </c>
      <c r="Q37" s="83">
        <f t="shared" si="46"/>
        <v>3.9512619669277633</v>
      </c>
      <c r="R37" s="83" t="e">
        <f t="shared" si="47"/>
        <v>#VALUE!</v>
      </c>
      <c r="S37" s="83" t="e">
        <f t="shared" si="48"/>
        <v>#VALUE!</v>
      </c>
      <c r="T37" s="65"/>
      <c r="U37" s="65"/>
    </row>
    <row r="38" spans="1:25" x14ac:dyDescent="0.25">
      <c r="B38" s="28"/>
      <c r="C38" s="27" t="s">
        <v>51</v>
      </c>
      <c r="D38" s="81">
        <f>orig_data!F269</f>
        <v>15</v>
      </c>
      <c r="E38" s="81">
        <f>orig_data!F270</f>
        <v>717</v>
      </c>
      <c r="F38" s="81">
        <f>orig_data!F271</f>
        <v>114</v>
      </c>
      <c r="G38" s="81">
        <f>orig_data!F272</f>
        <v>28</v>
      </c>
      <c r="H38" s="81">
        <f>orig_data!F273</f>
        <v>292</v>
      </c>
      <c r="I38" s="81">
        <f>orig_data!F274</f>
        <v>62</v>
      </c>
      <c r="J38" s="82" t="str">
        <f>orig_data!F275</f>
        <v>S</v>
      </c>
      <c r="K38" s="82" t="str">
        <f>orig_data!F277</f>
        <v>S</v>
      </c>
      <c r="L38" s="89">
        <f t="shared" si="41"/>
        <v>1.221498371335505</v>
      </c>
      <c r="M38" s="83">
        <f t="shared" si="42"/>
        <v>58.387622149837135</v>
      </c>
      <c r="N38" s="83">
        <f t="shared" si="43"/>
        <v>9.2833876221498368</v>
      </c>
      <c r="O38" s="83">
        <f t="shared" si="44"/>
        <v>2.2801302931596092</v>
      </c>
      <c r="P38" s="83">
        <f t="shared" si="45"/>
        <v>23.778501628664493</v>
      </c>
      <c r="Q38" s="83">
        <f t="shared" si="46"/>
        <v>5.0488599348534207</v>
      </c>
      <c r="R38" s="83" t="e">
        <f t="shared" si="47"/>
        <v>#VALUE!</v>
      </c>
      <c r="S38" s="83" t="e">
        <f t="shared" si="48"/>
        <v>#VALUE!</v>
      </c>
      <c r="T38" s="65"/>
      <c r="U38" s="65"/>
    </row>
    <row r="39" spans="1:25" s="20" customFormat="1" x14ac:dyDescent="0.25">
      <c r="A39" s="23"/>
      <c r="B39" s="95" t="s">
        <v>91</v>
      </c>
      <c r="C39" s="27" t="s">
        <v>50</v>
      </c>
      <c r="D39" s="78">
        <f>orig_data!F278</f>
        <v>0</v>
      </c>
      <c r="E39" s="81">
        <f>orig_data!F279</f>
        <v>260</v>
      </c>
      <c r="F39" s="81">
        <f>orig_data!F280</f>
        <v>18</v>
      </c>
      <c r="G39" s="81">
        <f>orig_data!F281</f>
        <v>0</v>
      </c>
      <c r="H39" s="81">
        <f>orig_data!F282</f>
        <v>28</v>
      </c>
      <c r="I39" s="81">
        <f>orig_data!F283</f>
        <v>0</v>
      </c>
      <c r="J39" s="81">
        <f>orig_data!F284</f>
        <v>0</v>
      </c>
      <c r="K39" s="78"/>
      <c r="L39" s="88">
        <f t="shared" ref="L39:L44" si="49">(IF(D39=".","s",IF(D39=0,0,D39/SUM($D39:$K39)*100)))</f>
        <v>0</v>
      </c>
      <c r="M39" s="79">
        <f t="shared" ref="M39:M44" si="50">(IF(E39=".","s",IF(E39=0,0,E39/SUM($D39:$K39)*100)))</f>
        <v>84.967320261437905</v>
      </c>
      <c r="N39" s="79">
        <f t="shared" ref="N39:N44" si="51">(IF(F39=".","s",IF(F39=0,0,F39/SUM($D39:$K39)*100)))</f>
        <v>5.8823529411764701</v>
      </c>
      <c r="O39" s="79">
        <f t="shared" ref="O39:O44" si="52">(IF(G39=".","s",IF(G39=0,0,G39/SUM($D39:$K39)*100)))</f>
        <v>0</v>
      </c>
      <c r="P39" s="79">
        <f t="shared" ref="P39:P44" si="53">(IF(H39=".","s",IF(H39=0,0,H39/SUM($D39:$K39)*100)))</f>
        <v>9.1503267973856204</v>
      </c>
      <c r="Q39" s="79">
        <f t="shared" ref="Q39:Q44" si="54">(IF(I39=".","s",IF(I39=0,0,I39/SUM($D39:$K39)*100)))</f>
        <v>0</v>
      </c>
      <c r="R39" s="79">
        <f t="shared" ref="R39:R44" si="55">(IF(J39=".","s",IF(J39=0,0,J39/SUM($D39:$K39)*100)))</f>
        <v>0</v>
      </c>
      <c r="S39" s="79">
        <f t="shared" ref="S39:S44" si="56">(IF(K39=".","s",IF(K39=0,0,K39/SUM($D39:$K39)*100)))</f>
        <v>0</v>
      </c>
      <c r="T39" s="22"/>
      <c r="U39" s="22"/>
      <c r="V39" s="16"/>
      <c r="W39" s="16"/>
      <c r="X39" s="16"/>
      <c r="Y39" s="16"/>
    </row>
    <row r="40" spans="1:25" x14ac:dyDescent="0.25">
      <c r="B40" s="28"/>
      <c r="C40" s="30" t="s">
        <v>32</v>
      </c>
      <c r="D40" s="82">
        <f>orig_data!F287</f>
        <v>0</v>
      </c>
      <c r="E40" s="81">
        <f>orig_data!F288</f>
        <v>4035</v>
      </c>
      <c r="F40" s="81">
        <f>orig_data!F289</f>
        <v>262</v>
      </c>
      <c r="G40" s="81">
        <f>orig_data!F290</f>
        <v>10</v>
      </c>
      <c r="H40" s="81">
        <f>orig_data!F291</f>
        <v>697</v>
      </c>
      <c r="I40" s="84">
        <f>orig_data!F292</f>
        <v>0</v>
      </c>
      <c r="J40" s="81">
        <f>orig_data!F293</f>
        <v>0</v>
      </c>
      <c r="K40" s="73"/>
      <c r="L40" s="87">
        <f t="shared" si="49"/>
        <v>0</v>
      </c>
      <c r="M40" s="80">
        <f t="shared" si="50"/>
        <v>80.635491606714623</v>
      </c>
      <c r="N40" s="80">
        <f t="shared" si="51"/>
        <v>5.2358113509192643</v>
      </c>
      <c r="O40" s="80">
        <f t="shared" si="52"/>
        <v>0.19984012789768185</v>
      </c>
      <c r="P40" s="80">
        <f t="shared" si="53"/>
        <v>13.928856914468426</v>
      </c>
      <c r="Q40" s="80">
        <f t="shared" si="54"/>
        <v>0</v>
      </c>
      <c r="R40" s="80">
        <f t="shared" si="55"/>
        <v>0</v>
      </c>
      <c r="S40" s="80">
        <f t="shared" si="56"/>
        <v>0</v>
      </c>
    </row>
    <row r="41" spans="1:25" x14ac:dyDescent="0.25">
      <c r="B41" s="28"/>
      <c r="C41" s="30" t="s">
        <v>33</v>
      </c>
      <c r="D41" s="81">
        <f>orig_data!F296</f>
        <v>0</v>
      </c>
      <c r="E41" s="81">
        <f>orig_data!F297</f>
        <v>6244</v>
      </c>
      <c r="F41" s="81">
        <f>orig_data!F298</f>
        <v>322</v>
      </c>
      <c r="G41" s="81">
        <f>orig_data!F299</f>
        <v>17</v>
      </c>
      <c r="H41" s="81">
        <f>orig_data!F300</f>
        <v>1012</v>
      </c>
      <c r="I41" s="81" t="str">
        <f>orig_data!F301</f>
        <v>S</v>
      </c>
      <c r="J41" s="81">
        <f>orig_data!F302</f>
        <v>0</v>
      </c>
      <c r="K41" s="82" t="str">
        <f>orig_data!F304</f>
        <v>S</v>
      </c>
      <c r="L41" s="89">
        <f t="shared" si="49"/>
        <v>0</v>
      </c>
      <c r="M41" s="83">
        <f t="shared" si="50"/>
        <v>82.211981566820285</v>
      </c>
      <c r="N41" s="83">
        <f t="shared" si="51"/>
        <v>4.2396313364055294</v>
      </c>
      <c r="O41" s="83">
        <f t="shared" si="52"/>
        <v>0.22383146807109941</v>
      </c>
      <c r="P41" s="83">
        <f t="shared" si="53"/>
        <v>13.324555628703095</v>
      </c>
      <c r="Q41" s="83" t="e">
        <f t="shared" si="54"/>
        <v>#VALUE!</v>
      </c>
      <c r="R41" s="83">
        <f t="shared" si="55"/>
        <v>0</v>
      </c>
      <c r="S41" s="83" t="e">
        <f t="shared" si="56"/>
        <v>#VALUE!</v>
      </c>
      <c r="T41" s="65"/>
      <c r="U41" s="65"/>
    </row>
    <row r="42" spans="1:25" x14ac:dyDescent="0.25">
      <c r="B42" s="28"/>
      <c r="C42" s="30" t="s">
        <v>31</v>
      </c>
      <c r="D42" s="81" t="str">
        <f>orig_data!F305</f>
        <v>S</v>
      </c>
      <c r="E42" s="81">
        <f>orig_data!F306</f>
        <v>4213</v>
      </c>
      <c r="F42" s="81">
        <f>orig_data!F307</f>
        <v>207</v>
      </c>
      <c r="G42" s="81">
        <f>orig_data!F308</f>
        <v>6</v>
      </c>
      <c r="H42" s="81">
        <f>orig_data!F309</f>
        <v>864</v>
      </c>
      <c r="I42" s="81" t="str">
        <f>orig_data!F310</f>
        <v>S</v>
      </c>
      <c r="J42" s="82" t="str">
        <f>orig_data!F311</f>
        <v>S</v>
      </c>
      <c r="K42" s="82">
        <f>orig_data!F313</f>
        <v>0</v>
      </c>
      <c r="L42" s="89" t="e">
        <f t="shared" si="49"/>
        <v>#VALUE!</v>
      </c>
      <c r="M42" s="83">
        <f t="shared" si="50"/>
        <v>79.640831758034025</v>
      </c>
      <c r="N42" s="83">
        <f t="shared" si="51"/>
        <v>3.9130434782608701</v>
      </c>
      <c r="O42" s="83">
        <f t="shared" si="52"/>
        <v>0.11342155009451795</v>
      </c>
      <c r="P42" s="83">
        <f t="shared" si="53"/>
        <v>16.332703213610586</v>
      </c>
      <c r="Q42" s="83" t="e">
        <f t="shared" si="54"/>
        <v>#VALUE!</v>
      </c>
      <c r="R42" s="83" t="e">
        <f t="shared" si="55"/>
        <v>#VALUE!</v>
      </c>
      <c r="S42" s="83">
        <f t="shared" si="56"/>
        <v>0</v>
      </c>
      <c r="T42" s="65"/>
      <c r="U42" s="65"/>
    </row>
    <row r="43" spans="1:25" x14ac:dyDescent="0.25">
      <c r="B43" s="28"/>
      <c r="C43" s="30" t="s">
        <v>14</v>
      </c>
      <c r="D43" s="81">
        <f>orig_data!F314</f>
        <v>96</v>
      </c>
      <c r="E43" s="81">
        <f>orig_data!F315</f>
        <v>20601</v>
      </c>
      <c r="F43" s="81">
        <f>orig_data!F316</f>
        <v>784</v>
      </c>
      <c r="G43" s="81">
        <f>orig_data!F317</f>
        <v>67</v>
      </c>
      <c r="H43" s="81">
        <f>orig_data!F318</f>
        <v>7450</v>
      </c>
      <c r="I43" s="81">
        <f>orig_data!F319</f>
        <v>194</v>
      </c>
      <c r="J43" s="82" t="str">
        <f>orig_data!F320</f>
        <v>S</v>
      </c>
      <c r="K43" s="82" t="str">
        <f>orig_data!F322</f>
        <v>S</v>
      </c>
      <c r="L43" s="89">
        <f t="shared" si="49"/>
        <v>0.32885722115648119</v>
      </c>
      <c r="M43" s="83">
        <f t="shared" si="50"/>
        <v>70.570704302548648</v>
      </c>
      <c r="N43" s="83">
        <f t="shared" si="51"/>
        <v>2.6856673061112635</v>
      </c>
      <c r="O43" s="83">
        <f t="shared" si="52"/>
        <v>0.22951493559879421</v>
      </c>
      <c r="P43" s="83">
        <f t="shared" si="53"/>
        <v>25.520690600164432</v>
      </c>
      <c r="Q43" s="83">
        <f t="shared" si="54"/>
        <v>0.66456563442038918</v>
      </c>
      <c r="R43" s="83" t="e">
        <f t="shared" si="55"/>
        <v>#VALUE!</v>
      </c>
      <c r="S43" s="83" t="e">
        <f t="shared" si="56"/>
        <v>#VALUE!</v>
      </c>
      <c r="T43" s="65"/>
      <c r="U43" s="65"/>
    </row>
    <row r="44" spans="1:25" x14ac:dyDescent="0.25">
      <c r="B44" s="28"/>
      <c r="C44" s="27" t="s">
        <v>51</v>
      </c>
      <c r="D44" s="81">
        <f>orig_data!F323</f>
        <v>13</v>
      </c>
      <c r="E44" s="81">
        <f>orig_data!F324</f>
        <v>913</v>
      </c>
      <c r="F44" s="81">
        <f>orig_data!F325</f>
        <v>78</v>
      </c>
      <c r="G44" s="81" t="str">
        <f>orig_data!F326</f>
        <v>S</v>
      </c>
      <c r="H44" s="81">
        <f>orig_data!F327</f>
        <v>399</v>
      </c>
      <c r="I44" s="81">
        <f>orig_data!F328</f>
        <v>40</v>
      </c>
      <c r="J44" s="82" t="str">
        <f>orig_data!F329</f>
        <v>S</v>
      </c>
      <c r="K44" s="82">
        <f>orig_data!F331</f>
        <v>0</v>
      </c>
      <c r="L44" s="89">
        <f t="shared" si="49"/>
        <v>0.90090090090090091</v>
      </c>
      <c r="M44" s="83">
        <f t="shared" si="50"/>
        <v>63.270963270963279</v>
      </c>
      <c r="N44" s="83">
        <f t="shared" si="51"/>
        <v>5.4054054054054053</v>
      </c>
      <c r="O44" s="83" t="e">
        <f t="shared" si="52"/>
        <v>#VALUE!</v>
      </c>
      <c r="P44" s="83">
        <f t="shared" si="53"/>
        <v>27.650727650727653</v>
      </c>
      <c r="Q44" s="83">
        <f t="shared" si="54"/>
        <v>2.772002772002772</v>
      </c>
      <c r="R44" s="83" t="e">
        <f t="shared" si="55"/>
        <v>#VALUE!</v>
      </c>
      <c r="S44" s="83">
        <f t="shared" si="56"/>
        <v>0</v>
      </c>
      <c r="T44" s="65"/>
      <c r="U44" s="65"/>
    </row>
    <row r="45" spans="1:25" s="20" customFormat="1" x14ac:dyDescent="0.25">
      <c r="A45" s="23"/>
      <c r="B45" s="76" t="s">
        <v>88</v>
      </c>
      <c r="C45" s="27" t="s">
        <v>50</v>
      </c>
      <c r="D45" s="78">
        <f>orig_data!F656</f>
        <v>0</v>
      </c>
      <c r="E45" s="81">
        <f>orig_data!F657</f>
        <v>127</v>
      </c>
      <c r="F45" s="81">
        <f>orig_data!F658</f>
        <v>17</v>
      </c>
      <c r="G45" s="81">
        <f>orig_data!F659</f>
        <v>0</v>
      </c>
      <c r="H45" s="81">
        <f>orig_data!F660</f>
        <v>51</v>
      </c>
      <c r="I45" s="81">
        <f>orig_data!F661</f>
        <v>0</v>
      </c>
      <c r="J45" s="81">
        <f>orig_data!F662</f>
        <v>0</v>
      </c>
      <c r="K45" s="78"/>
      <c r="L45" s="88">
        <f t="shared" ref="L45:L50" si="57">(IF(D45=".","s",IF(D45=0,0,D45/SUM($D45:$K45)*100)))</f>
        <v>0</v>
      </c>
      <c r="M45" s="79">
        <f t="shared" ref="M45:M50" si="58">(IF(E45=".","s",IF(E45=0,0,E45/SUM($D45:$K45)*100)))</f>
        <v>65.128205128205124</v>
      </c>
      <c r="N45" s="79">
        <f t="shared" ref="N45:N50" si="59">(IF(F45=".","s",IF(F45=0,0,F45/SUM($D45:$K45)*100)))</f>
        <v>8.7179487179487172</v>
      </c>
      <c r="O45" s="79">
        <f t="shared" ref="O45:O50" si="60">(IF(G45=".","s",IF(G45=0,0,G45/SUM($D45:$K45)*100)))</f>
        <v>0</v>
      </c>
      <c r="P45" s="79">
        <f t="shared" ref="P45:P50" si="61">(IF(H45=".","s",IF(H45=0,0,H45/SUM($D45:$K45)*100)))</f>
        <v>26.153846153846157</v>
      </c>
      <c r="Q45" s="79">
        <f t="shared" ref="Q45:Q50" si="62">(IF(I45=".","s",IF(I45=0,0,I45/SUM($D45:$K45)*100)))</f>
        <v>0</v>
      </c>
      <c r="R45" s="79">
        <f t="shared" ref="R45:R50" si="63">(IF(J45=".","s",IF(J45=0,0,J45/SUM($D45:$K45)*100)))</f>
        <v>0</v>
      </c>
      <c r="S45" s="79">
        <f t="shared" ref="S45:S50" si="64">(IF(K45=".","s",IF(K45=0,0,K45/SUM($D45:$K45)*100)))</f>
        <v>0</v>
      </c>
      <c r="T45" s="22"/>
      <c r="U45" s="22"/>
      <c r="V45" s="16"/>
      <c r="W45" s="16"/>
      <c r="X45" s="16"/>
      <c r="Y45" s="16"/>
    </row>
    <row r="46" spans="1:25" x14ac:dyDescent="0.25">
      <c r="B46" s="28"/>
      <c r="C46" s="30" t="s">
        <v>32</v>
      </c>
      <c r="D46" s="81">
        <f>orig_data!F665</f>
        <v>0</v>
      </c>
      <c r="E46" s="81">
        <f>orig_data!F666</f>
        <v>751</v>
      </c>
      <c r="F46" s="81">
        <f>orig_data!F667</f>
        <v>62</v>
      </c>
      <c r="G46" s="81" t="str">
        <f>orig_data!F668</f>
        <v>S</v>
      </c>
      <c r="H46" s="81">
        <f>orig_data!F669</f>
        <v>414</v>
      </c>
      <c r="I46" s="81">
        <f>orig_data!F670</f>
        <v>0</v>
      </c>
      <c r="J46" s="81">
        <f>orig_data!F671</f>
        <v>0</v>
      </c>
      <c r="K46" s="82" t="str">
        <f>orig_data!F673</f>
        <v>S</v>
      </c>
      <c r="L46" s="89">
        <f t="shared" si="57"/>
        <v>0</v>
      </c>
      <c r="M46" s="83">
        <f t="shared" si="58"/>
        <v>61.206193969030153</v>
      </c>
      <c r="N46" s="83">
        <f t="shared" si="59"/>
        <v>5.0529747351263241</v>
      </c>
      <c r="O46" s="83" t="e">
        <f t="shared" si="60"/>
        <v>#VALUE!</v>
      </c>
      <c r="P46" s="83">
        <f t="shared" si="61"/>
        <v>33.74083129584352</v>
      </c>
      <c r="Q46" s="83">
        <f t="shared" si="62"/>
        <v>0</v>
      </c>
      <c r="R46" s="83">
        <f t="shared" si="63"/>
        <v>0</v>
      </c>
      <c r="S46" s="83" t="e">
        <f t="shared" si="64"/>
        <v>#VALUE!</v>
      </c>
      <c r="T46" s="65"/>
      <c r="U46" s="65"/>
    </row>
    <row r="47" spans="1:25" x14ac:dyDescent="0.25">
      <c r="B47" s="28"/>
      <c r="C47" s="30" t="s">
        <v>33</v>
      </c>
      <c r="D47" s="81">
        <f>orig_data!F674</f>
        <v>0</v>
      </c>
      <c r="E47" s="81">
        <f>orig_data!F675</f>
        <v>346</v>
      </c>
      <c r="F47" s="81">
        <f>orig_data!F676</f>
        <v>32</v>
      </c>
      <c r="G47" s="81" t="str">
        <f>orig_data!F677</f>
        <v>S</v>
      </c>
      <c r="H47" s="81">
        <f>orig_data!F678</f>
        <v>445</v>
      </c>
      <c r="I47" s="81">
        <f>orig_data!F679</f>
        <v>0</v>
      </c>
      <c r="J47" s="82">
        <f>orig_data!F680</f>
        <v>0</v>
      </c>
      <c r="K47" s="82" t="str">
        <f>orig_data!F682</f>
        <v>S</v>
      </c>
      <c r="L47" s="89">
        <f t="shared" si="57"/>
        <v>0</v>
      </c>
      <c r="M47" s="83">
        <f t="shared" si="58"/>
        <v>42.04131227217497</v>
      </c>
      <c r="N47" s="83">
        <f t="shared" si="59"/>
        <v>3.8882138517618468</v>
      </c>
      <c r="O47" s="83" t="e">
        <f t="shared" si="60"/>
        <v>#VALUE!</v>
      </c>
      <c r="P47" s="83">
        <f t="shared" si="61"/>
        <v>54.070473876063183</v>
      </c>
      <c r="Q47" s="83">
        <f t="shared" si="62"/>
        <v>0</v>
      </c>
      <c r="R47" s="83">
        <f t="shared" si="63"/>
        <v>0</v>
      </c>
      <c r="S47" s="83" t="e">
        <f t="shared" si="64"/>
        <v>#VALUE!</v>
      </c>
      <c r="T47" s="65"/>
      <c r="U47" s="65"/>
    </row>
    <row r="48" spans="1:25" x14ac:dyDescent="0.25">
      <c r="B48" s="28"/>
      <c r="C48" s="30" t="s">
        <v>31</v>
      </c>
      <c r="D48" s="81" t="str">
        <f>orig_data!F683</f>
        <v>S</v>
      </c>
      <c r="E48" s="81">
        <f>orig_data!F684</f>
        <v>114</v>
      </c>
      <c r="F48" s="81">
        <f>orig_data!F685</f>
        <v>16</v>
      </c>
      <c r="G48" s="81">
        <f>orig_data!F686</f>
        <v>0</v>
      </c>
      <c r="H48" s="81">
        <f>orig_data!F687</f>
        <v>282</v>
      </c>
      <c r="I48" s="81" t="str">
        <f>orig_data!F688</f>
        <v>S</v>
      </c>
      <c r="J48" s="82">
        <f>orig_data!F689</f>
        <v>0</v>
      </c>
      <c r="K48" s="82">
        <f>orig_data!F691</f>
        <v>0</v>
      </c>
      <c r="L48" s="89" t="e">
        <f t="shared" si="57"/>
        <v>#VALUE!</v>
      </c>
      <c r="M48" s="83">
        <f t="shared" si="58"/>
        <v>27.669902912621357</v>
      </c>
      <c r="N48" s="83">
        <f t="shared" si="59"/>
        <v>3.8834951456310676</v>
      </c>
      <c r="O48" s="83">
        <f t="shared" si="60"/>
        <v>0</v>
      </c>
      <c r="P48" s="83">
        <f t="shared" si="61"/>
        <v>68.446601941747574</v>
      </c>
      <c r="Q48" s="83" t="e">
        <f t="shared" si="62"/>
        <v>#VALUE!</v>
      </c>
      <c r="R48" s="83">
        <f t="shared" si="63"/>
        <v>0</v>
      </c>
      <c r="S48" s="83">
        <f t="shared" si="64"/>
        <v>0</v>
      </c>
      <c r="T48" s="65"/>
      <c r="U48" s="65"/>
    </row>
    <row r="49" spans="1:25" x14ac:dyDescent="0.25">
      <c r="B49" s="28"/>
      <c r="C49" s="30" t="s">
        <v>14</v>
      </c>
      <c r="D49" s="81">
        <f>orig_data!F692</f>
        <v>451</v>
      </c>
      <c r="E49" s="81">
        <f>orig_data!F693</f>
        <v>845</v>
      </c>
      <c r="F49" s="81">
        <f>orig_data!F694</f>
        <v>206</v>
      </c>
      <c r="G49" s="81">
        <f>orig_data!F695</f>
        <v>20</v>
      </c>
      <c r="H49" s="81">
        <f>orig_data!F696</f>
        <v>3285</v>
      </c>
      <c r="I49" s="81">
        <f>orig_data!F697</f>
        <v>1517</v>
      </c>
      <c r="J49" s="82" t="str">
        <f>orig_data!F698</f>
        <v>S</v>
      </c>
      <c r="K49" s="82" t="str">
        <f>orig_data!F700</f>
        <v>S</v>
      </c>
      <c r="L49" s="89">
        <f t="shared" si="57"/>
        <v>7.1315623023402912</v>
      </c>
      <c r="M49" s="83">
        <f t="shared" si="58"/>
        <v>13.3617963314358</v>
      </c>
      <c r="N49" s="83">
        <f t="shared" si="59"/>
        <v>3.2574320050600889</v>
      </c>
      <c r="O49" s="83">
        <f t="shared" si="60"/>
        <v>0.31625553447185323</v>
      </c>
      <c r="P49" s="83">
        <f t="shared" si="61"/>
        <v>51.944971537001891</v>
      </c>
      <c r="Q49" s="83">
        <f t="shared" si="62"/>
        <v>23.98798228969007</v>
      </c>
      <c r="R49" s="83" t="e">
        <f t="shared" si="63"/>
        <v>#VALUE!</v>
      </c>
      <c r="S49" s="83" t="e">
        <f t="shared" si="64"/>
        <v>#VALUE!</v>
      </c>
      <c r="T49" s="65"/>
      <c r="U49" s="65"/>
    </row>
    <row r="50" spans="1:25" x14ac:dyDescent="0.25">
      <c r="B50" s="28"/>
      <c r="C50" s="27" t="s">
        <v>51</v>
      </c>
      <c r="D50" s="81">
        <f>orig_data!F701</f>
        <v>144</v>
      </c>
      <c r="E50" s="81">
        <f>orig_data!F702</f>
        <v>333</v>
      </c>
      <c r="F50" s="81">
        <f>orig_data!F703</f>
        <v>90</v>
      </c>
      <c r="G50" s="81">
        <f>orig_data!F704</f>
        <v>11</v>
      </c>
      <c r="H50" s="81">
        <f>orig_data!F705</f>
        <v>917</v>
      </c>
      <c r="I50" s="81">
        <f>orig_data!F706</f>
        <v>1029</v>
      </c>
      <c r="J50" s="82" t="str">
        <f>orig_data!F707</f>
        <v>S</v>
      </c>
      <c r="K50" s="82" t="str">
        <f>orig_data!F709</f>
        <v>S</v>
      </c>
      <c r="L50" s="89">
        <f t="shared" si="57"/>
        <v>5.7052297939778134</v>
      </c>
      <c r="M50" s="83">
        <f t="shared" si="58"/>
        <v>13.193343898573692</v>
      </c>
      <c r="N50" s="83">
        <f t="shared" si="59"/>
        <v>3.565768621236133</v>
      </c>
      <c r="O50" s="83">
        <f t="shared" si="60"/>
        <v>0.4358161648177496</v>
      </c>
      <c r="P50" s="83">
        <f t="shared" si="61"/>
        <v>36.331220285261487</v>
      </c>
      <c r="Q50" s="83">
        <f t="shared" si="62"/>
        <v>40.768621236133121</v>
      </c>
      <c r="R50" s="83" t="e">
        <f t="shared" si="63"/>
        <v>#VALUE!</v>
      </c>
      <c r="S50" s="83" t="e">
        <f t="shared" si="64"/>
        <v>#VALUE!</v>
      </c>
      <c r="T50" s="65"/>
      <c r="U50" s="65"/>
    </row>
    <row r="51" spans="1:25" s="20" customFormat="1" x14ac:dyDescent="0.25">
      <c r="A51" s="23"/>
      <c r="B51" s="76" t="s">
        <v>46</v>
      </c>
      <c r="C51" s="27" t="s">
        <v>50</v>
      </c>
      <c r="D51" s="81">
        <f>orig_data!F332</f>
        <v>0</v>
      </c>
      <c r="E51" s="81">
        <f>orig_data!F333</f>
        <v>81</v>
      </c>
      <c r="F51" s="81" t="str">
        <f>orig_data!F334</f>
        <v>S</v>
      </c>
      <c r="G51" s="81" t="str">
        <f>orig_data!F335</f>
        <v>S</v>
      </c>
      <c r="H51" s="81">
        <f>orig_data!F336</f>
        <v>8</v>
      </c>
      <c r="I51" s="81">
        <f>orig_data!F337</f>
        <v>0</v>
      </c>
      <c r="J51" s="81">
        <f>orig_data!F338</f>
        <v>0</v>
      </c>
      <c r="K51" s="78">
        <f>orig_data!F340</f>
        <v>0</v>
      </c>
      <c r="L51" s="88">
        <f t="shared" ref="L51:L56" si="65">(IF(D51=".","s",IF(D51=0,0,D51/SUM($D51:$K51)*100)))</f>
        <v>0</v>
      </c>
      <c r="M51" s="79">
        <f t="shared" ref="M51:M56" si="66">(IF(E51=".","s",IF(E51=0,0,E51/SUM($D51:$K51)*100)))</f>
        <v>91.011235955056179</v>
      </c>
      <c r="N51" s="79" t="e">
        <f t="shared" ref="N51:N56" si="67">(IF(F51=".","s",IF(F51=0,0,F51/SUM($D51:$K51)*100)))</f>
        <v>#VALUE!</v>
      </c>
      <c r="O51" s="79" t="e">
        <f t="shared" ref="O51:O56" si="68">(IF(G51=".","s",IF(G51=0,0,G51/SUM($D51:$K51)*100)))</f>
        <v>#VALUE!</v>
      </c>
      <c r="P51" s="79">
        <f t="shared" ref="P51:P56" si="69">(IF(H51=".","s",IF(H51=0,0,H51/SUM($D51:$K51)*100)))</f>
        <v>8.9887640449438209</v>
      </c>
      <c r="Q51" s="79">
        <f t="shared" ref="Q51:Q56" si="70">(IF(I51=".","s",IF(I51=0,0,I51/SUM($D51:$K51)*100)))</f>
        <v>0</v>
      </c>
      <c r="R51" s="79">
        <f t="shared" ref="R51:R56" si="71">(IF(J51=".","s",IF(J51=0,0,J51/SUM($D51:$K51)*100)))</f>
        <v>0</v>
      </c>
      <c r="S51" s="79">
        <f t="shared" ref="S51:S56" si="72">(IF(K51=".","s",IF(K51=0,0,K51/SUM($D51:$K51)*100)))</f>
        <v>0</v>
      </c>
      <c r="T51" s="22"/>
      <c r="U51" s="22"/>
      <c r="V51" s="16"/>
      <c r="W51" s="16"/>
      <c r="X51" s="16"/>
      <c r="Y51" s="16"/>
    </row>
    <row r="52" spans="1:25" x14ac:dyDescent="0.25">
      <c r="B52" s="28"/>
      <c r="C52" s="30" t="s">
        <v>32</v>
      </c>
      <c r="D52" s="82">
        <f>orig_data!F341</f>
        <v>0</v>
      </c>
      <c r="E52" s="81">
        <f>orig_data!F342</f>
        <v>545</v>
      </c>
      <c r="F52" s="81">
        <f>orig_data!F343</f>
        <v>113</v>
      </c>
      <c r="G52" s="81">
        <f>orig_data!F344</f>
        <v>9</v>
      </c>
      <c r="H52" s="81">
        <f>orig_data!F345</f>
        <v>104</v>
      </c>
      <c r="I52" s="81">
        <f>orig_data!F346</f>
        <v>0</v>
      </c>
      <c r="J52" s="81">
        <f>orig_data!F347</f>
        <v>0</v>
      </c>
      <c r="K52" s="73"/>
      <c r="L52" s="87">
        <f t="shared" si="65"/>
        <v>0</v>
      </c>
      <c r="M52" s="80">
        <f t="shared" si="66"/>
        <v>70.687418936446178</v>
      </c>
      <c r="N52" s="80">
        <f t="shared" si="67"/>
        <v>14.656290531776914</v>
      </c>
      <c r="O52" s="80">
        <f t="shared" si="68"/>
        <v>1.1673151750972763</v>
      </c>
      <c r="P52" s="80">
        <f t="shared" si="69"/>
        <v>13.488975356679637</v>
      </c>
      <c r="Q52" s="80">
        <f t="shared" si="70"/>
        <v>0</v>
      </c>
      <c r="R52" s="80">
        <f t="shared" si="71"/>
        <v>0</v>
      </c>
      <c r="S52" s="80">
        <f t="shared" si="72"/>
        <v>0</v>
      </c>
    </row>
    <row r="53" spans="1:25" x14ac:dyDescent="0.25">
      <c r="B53" s="28"/>
      <c r="C53" s="30" t="s">
        <v>33</v>
      </c>
      <c r="D53" s="82">
        <f>orig_data!F350</f>
        <v>0</v>
      </c>
      <c r="E53" s="81">
        <f>orig_data!F351</f>
        <v>518</v>
      </c>
      <c r="F53" s="81">
        <f>orig_data!F352</f>
        <v>76</v>
      </c>
      <c r="G53" s="81">
        <f>orig_data!F353</f>
        <v>16</v>
      </c>
      <c r="H53" s="81">
        <f>orig_data!F354</f>
        <v>148</v>
      </c>
      <c r="I53" s="81">
        <f>orig_data!F355</f>
        <v>0</v>
      </c>
      <c r="J53" s="81">
        <f>orig_data!F356</f>
        <v>0</v>
      </c>
      <c r="K53" s="73"/>
      <c r="L53" s="87">
        <f t="shared" si="65"/>
        <v>0</v>
      </c>
      <c r="M53" s="80">
        <f t="shared" si="66"/>
        <v>68.337730870712392</v>
      </c>
      <c r="N53" s="80">
        <f t="shared" si="67"/>
        <v>10.026385224274406</v>
      </c>
      <c r="O53" s="80">
        <f t="shared" si="68"/>
        <v>2.1108179419525066</v>
      </c>
      <c r="P53" s="80">
        <f t="shared" si="69"/>
        <v>19.525065963060687</v>
      </c>
      <c r="Q53" s="80">
        <f t="shared" si="70"/>
        <v>0</v>
      </c>
      <c r="R53" s="80">
        <f t="shared" si="71"/>
        <v>0</v>
      </c>
      <c r="S53" s="80">
        <f t="shared" si="72"/>
        <v>0</v>
      </c>
    </row>
    <row r="54" spans="1:25" x14ac:dyDescent="0.25">
      <c r="B54" s="28"/>
      <c r="C54" s="30" t="s">
        <v>31</v>
      </c>
      <c r="D54" s="81" t="str">
        <f>orig_data!F359</f>
        <v>S</v>
      </c>
      <c r="E54" s="81">
        <f>orig_data!F360</f>
        <v>610</v>
      </c>
      <c r="F54" s="81">
        <f>orig_data!F361</f>
        <v>66</v>
      </c>
      <c r="G54" s="81" t="str">
        <f>orig_data!F362</f>
        <v>S</v>
      </c>
      <c r="H54" s="81">
        <f>orig_data!F363</f>
        <v>250</v>
      </c>
      <c r="I54" s="81" t="str">
        <f>orig_data!F364</f>
        <v>S</v>
      </c>
      <c r="J54" s="82">
        <f>orig_data!F365</f>
        <v>0</v>
      </c>
      <c r="K54" s="82">
        <f>orig_data!F367</f>
        <v>0</v>
      </c>
      <c r="L54" s="89" t="e">
        <f t="shared" si="65"/>
        <v>#VALUE!</v>
      </c>
      <c r="M54" s="83">
        <f t="shared" si="66"/>
        <v>65.874730021598268</v>
      </c>
      <c r="N54" s="83">
        <f t="shared" si="67"/>
        <v>7.1274298056155514</v>
      </c>
      <c r="O54" s="83" t="e">
        <f t="shared" si="68"/>
        <v>#VALUE!</v>
      </c>
      <c r="P54" s="83">
        <f t="shared" si="69"/>
        <v>26.997840172786177</v>
      </c>
      <c r="Q54" s="83" t="e">
        <f t="shared" si="70"/>
        <v>#VALUE!</v>
      </c>
      <c r="R54" s="83">
        <f t="shared" si="71"/>
        <v>0</v>
      </c>
      <c r="S54" s="83">
        <f t="shared" si="72"/>
        <v>0</v>
      </c>
      <c r="T54" s="65"/>
      <c r="U54" s="65"/>
    </row>
    <row r="55" spans="1:25" x14ac:dyDescent="0.25">
      <c r="B55" s="28"/>
      <c r="C55" s="30" t="s">
        <v>14</v>
      </c>
      <c r="D55" s="82">
        <f>orig_data!F368</f>
        <v>700</v>
      </c>
      <c r="E55" s="81">
        <f>orig_data!F369</f>
        <v>14656</v>
      </c>
      <c r="F55" s="81">
        <f>orig_data!F370</f>
        <v>1399</v>
      </c>
      <c r="G55" s="81">
        <f>orig_data!F371</f>
        <v>381</v>
      </c>
      <c r="H55" s="81">
        <f>orig_data!F372</f>
        <v>11271</v>
      </c>
      <c r="I55" s="81">
        <f>orig_data!F373</f>
        <v>1692</v>
      </c>
      <c r="J55" s="81">
        <f>orig_data!F374</f>
        <v>12</v>
      </c>
      <c r="K55" s="73"/>
      <c r="L55" s="87">
        <f t="shared" si="65"/>
        <v>2.3247318255786924</v>
      </c>
      <c r="M55" s="80">
        <f t="shared" si="66"/>
        <v>48.673242336687586</v>
      </c>
      <c r="N55" s="80">
        <f t="shared" si="67"/>
        <v>4.6461426056922717</v>
      </c>
      <c r="O55" s="80">
        <f t="shared" si="68"/>
        <v>1.265318322207831</v>
      </c>
      <c r="P55" s="80">
        <f t="shared" si="69"/>
        <v>37.431503437282053</v>
      </c>
      <c r="Q55" s="80">
        <f t="shared" si="70"/>
        <v>5.6192089269702103</v>
      </c>
      <c r="R55" s="80">
        <f t="shared" si="71"/>
        <v>3.9852545581349007E-2</v>
      </c>
      <c r="S55" s="80">
        <f t="shared" si="72"/>
        <v>0</v>
      </c>
    </row>
    <row r="56" spans="1:25" s="25" customFormat="1" x14ac:dyDescent="0.25">
      <c r="A56" s="26"/>
      <c r="B56" s="26"/>
      <c r="C56" s="91" t="s">
        <v>51</v>
      </c>
      <c r="D56" s="68">
        <f>orig_data!F377</f>
        <v>135</v>
      </c>
      <c r="E56" s="68">
        <f>orig_data!F378</f>
        <v>2180</v>
      </c>
      <c r="F56" s="68">
        <f>orig_data!F379</f>
        <v>297</v>
      </c>
      <c r="G56" s="68">
        <f>orig_data!F380</f>
        <v>76</v>
      </c>
      <c r="H56" s="68">
        <f>orig_data!F381</f>
        <v>1742</v>
      </c>
      <c r="I56" s="68">
        <f>orig_data!F382</f>
        <v>365</v>
      </c>
      <c r="J56" s="69" t="str">
        <f>orig_data!F383</f>
        <v>S</v>
      </c>
      <c r="K56" s="69" t="str">
        <f>orig_data!F385</f>
        <v>S</v>
      </c>
      <c r="L56" s="92">
        <f t="shared" si="65"/>
        <v>2.8154327424400418</v>
      </c>
      <c r="M56" s="93">
        <f t="shared" si="66"/>
        <v>45.464025026068825</v>
      </c>
      <c r="N56" s="93">
        <f t="shared" si="67"/>
        <v>6.1939520333680917</v>
      </c>
      <c r="O56" s="93">
        <f t="shared" si="68"/>
        <v>1.5849843587069863</v>
      </c>
      <c r="P56" s="93">
        <f t="shared" si="69"/>
        <v>36.329509906152239</v>
      </c>
      <c r="Q56" s="93">
        <f t="shared" si="70"/>
        <v>7.6120959332638165</v>
      </c>
      <c r="R56" s="93" t="e">
        <f t="shared" si="71"/>
        <v>#VALUE!</v>
      </c>
      <c r="S56" s="93" t="e">
        <f t="shared" si="72"/>
        <v>#VALUE!</v>
      </c>
      <c r="T56" s="94"/>
      <c r="U56" s="94"/>
    </row>
    <row r="57" spans="1:25" s="20" customFormat="1" x14ac:dyDescent="0.25">
      <c r="A57" s="23" t="s">
        <v>71</v>
      </c>
      <c r="B57" s="76" t="s">
        <v>49</v>
      </c>
      <c r="C57" s="27" t="s">
        <v>50</v>
      </c>
      <c r="D57" s="78">
        <f>orig_data!F116</f>
        <v>0</v>
      </c>
      <c r="E57" s="81">
        <f>orig_data!F117</f>
        <v>72</v>
      </c>
      <c r="F57" s="81">
        <f>orig_data!F118</f>
        <v>198</v>
      </c>
      <c r="G57" s="81">
        <f>orig_data!F119</f>
        <v>55</v>
      </c>
      <c r="H57" s="81">
        <f>orig_data!F120</f>
        <v>12</v>
      </c>
      <c r="I57" s="81">
        <f>orig_data!F121</f>
        <v>0</v>
      </c>
      <c r="J57" s="81">
        <f>orig_data!F122</f>
        <v>0</v>
      </c>
      <c r="K57" s="78"/>
      <c r="L57" s="88">
        <f t="shared" ref="L57:L62" si="73">(IF(D57=".","s",IF(D57=0,0,D57/SUM($D57:$K57)*100)))</f>
        <v>0</v>
      </c>
      <c r="M57" s="79">
        <f t="shared" ref="M57:M62" si="74">(IF(E57=".","s",IF(E57=0,0,E57/SUM($D57:$K57)*100)))</f>
        <v>21.364985163204746</v>
      </c>
      <c r="N57" s="79">
        <f t="shared" ref="N57:N62" si="75">(IF(F57=".","s",IF(F57=0,0,F57/SUM($D57:$K57)*100)))</f>
        <v>58.753709198813056</v>
      </c>
      <c r="O57" s="79">
        <f t="shared" ref="O57:O62" si="76">(IF(G57=".","s",IF(G57=0,0,G57/SUM($D57:$K57)*100)))</f>
        <v>16.320474777448073</v>
      </c>
      <c r="P57" s="79">
        <f t="shared" ref="P57:P62" si="77">(IF(H57=".","s",IF(H57=0,0,H57/SUM($D57:$K57)*100)))</f>
        <v>3.5608308605341246</v>
      </c>
      <c r="Q57" s="79">
        <f t="shared" ref="Q57:Q62" si="78">(IF(I57=".","s",IF(I57=0,0,I57/SUM($D57:$K57)*100)))</f>
        <v>0</v>
      </c>
      <c r="R57" s="79">
        <f t="shared" ref="R57:R62" si="79">(IF(J57=".","s",IF(J57=0,0,J57/SUM($D57:$K57)*100)))</f>
        <v>0</v>
      </c>
      <c r="S57" s="79">
        <f t="shared" ref="S57:S62" si="80">(IF(K57=".","s",IF(K57=0,0,K57/SUM($D57:$K57)*100)))</f>
        <v>0</v>
      </c>
      <c r="T57" s="22"/>
      <c r="U57" s="22"/>
      <c r="V57" s="16"/>
      <c r="W57" s="16"/>
      <c r="X57" s="16"/>
      <c r="Y57" s="16"/>
    </row>
    <row r="58" spans="1:25" x14ac:dyDescent="0.25">
      <c r="B58" s="28"/>
      <c r="C58" s="30" t="s">
        <v>32</v>
      </c>
      <c r="D58" s="82">
        <f>orig_data!F125</f>
        <v>0</v>
      </c>
      <c r="E58" s="81">
        <f>orig_data!F126</f>
        <v>554</v>
      </c>
      <c r="F58" s="81">
        <f>orig_data!F127</f>
        <v>1676</v>
      </c>
      <c r="G58" s="81">
        <f>orig_data!F128</f>
        <v>330</v>
      </c>
      <c r="H58" s="81">
        <f>orig_data!F129</f>
        <v>78</v>
      </c>
      <c r="I58" s="81">
        <f>orig_data!F130</f>
        <v>0</v>
      </c>
      <c r="J58" s="81">
        <f>orig_data!F131</f>
        <v>0</v>
      </c>
      <c r="K58" s="73"/>
      <c r="L58" s="87">
        <f t="shared" si="73"/>
        <v>0</v>
      </c>
      <c r="M58" s="80">
        <f t="shared" si="74"/>
        <v>21.000758150113722</v>
      </c>
      <c r="N58" s="80">
        <f t="shared" si="75"/>
        <v>63.532979529946928</v>
      </c>
      <c r="O58" s="80">
        <f t="shared" si="76"/>
        <v>12.509476876421532</v>
      </c>
      <c r="P58" s="80">
        <f t="shared" si="77"/>
        <v>2.9567854435178167</v>
      </c>
      <c r="Q58" s="80">
        <f t="shared" si="78"/>
        <v>0</v>
      </c>
      <c r="R58" s="80">
        <f t="shared" si="79"/>
        <v>0</v>
      </c>
      <c r="S58" s="80">
        <f t="shared" si="80"/>
        <v>0</v>
      </c>
    </row>
    <row r="59" spans="1:25" x14ac:dyDescent="0.25">
      <c r="B59" s="28"/>
      <c r="C59" s="30" t="s">
        <v>33</v>
      </c>
      <c r="D59" s="82">
        <f>orig_data!F134</f>
        <v>0</v>
      </c>
      <c r="E59" s="81">
        <f>orig_data!F135</f>
        <v>429</v>
      </c>
      <c r="F59" s="81">
        <f>orig_data!F136</f>
        <v>1642</v>
      </c>
      <c r="G59" s="81">
        <f>orig_data!F137</f>
        <v>303</v>
      </c>
      <c r="H59" s="81">
        <f>orig_data!F138</f>
        <v>102</v>
      </c>
      <c r="I59" s="81">
        <f>orig_data!F139</f>
        <v>0</v>
      </c>
      <c r="J59" s="81">
        <f>orig_data!F140</f>
        <v>0</v>
      </c>
      <c r="K59" s="73"/>
      <c r="L59" s="87">
        <f t="shared" si="73"/>
        <v>0</v>
      </c>
      <c r="M59" s="80">
        <f t="shared" si="74"/>
        <v>17.326332794830371</v>
      </c>
      <c r="N59" s="80">
        <f t="shared" si="75"/>
        <v>66.316639741518586</v>
      </c>
      <c r="O59" s="80">
        <f t="shared" si="76"/>
        <v>12.237479806138934</v>
      </c>
      <c r="P59" s="80">
        <f t="shared" si="77"/>
        <v>4.1195476575121157</v>
      </c>
      <c r="Q59" s="80">
        <f t="shared" si="78"/>
        <v>0</v>
      </c>
      <c r="R59" s="80">
        <f t="shared" si="79"/>
        <v>0</v>
      </c>
      <c r="S59" s="80">
        <f t="shared" si="80"/>
        <v>0</v>
      </c>
    </row>
    <row r="60" spans="1:25" x14ac:dyDescent="0.25">
      <c r="B60" s="28"/>
      <c r="C60" s="30" t="s">
        <v>31</v>
      </c>
      <c r="D60" s="81">
        <f>orig_data!F143</f>
        <v>9</v>
      </c>
      <c r="E60" s="81">
        <f>orig_data!F144</f>
        <v>281</v>
      </c>
      <c r="F60" s="81">
        <f>orig_data!F145</f>
        <v>1106</v>
      </c>
      <c r="G60" s="81">
        <f>orig_data!F146</f>
        <v>171</v>
      </c>
      <c r="H60" s="81">
        <f>orig_data!F147</f>
        <v>106</v>
      </c>
      <c r="I60" s="81" t="str">
        <f>orig_data!F148</f>
        <v>S</v>
      </c>
      <c r="J60" s="81" t="str">
        <f>orig_data!F149</f>
        <v>S</v>
      </c>
      <c r="K60" s="82">
        <f>orig_data!F151</f>
        <v>0</v>
      </c>
      <c r="L60" s="89">
        <f t="shared" si="73"/>
        <v>0.53795576808129109</v>
      </c>
      <c r="M60" s="83">
        <f t="shared" si="74"/>
        <v>16.796174536760311</v>
      </c>
      <c r="N60" s="83">
        <f t="shared" si="75"/>
        <v>66.108786610878653</v>
      </c>
      <c r="O60" s="83">
        <f t="shared" si="76"/>
        <v>10.221159593544531</v>
      </c>
      <c r="P60" s="83">
        <f t="shared" si="77"/>
        <v>6.3359234907352064</v>
      </c>
      <c r="Q60" s="83" t="e">
        <f t="shared" si="78"/>
        <v>#VALUE!</v>
      </c>
      <c r="R60" s="83" t="e">
        <f t="shared" si="79"/>
        <v>#VALUE!</v>
      </c>
      <c r="S60" s="83">
        <f t="shared" si="80"/>
        <v>0</v>
      </c>
      <c r="T60" s="65"/>
      <c r="U60" s="65"/>
    </row>
    <row r="61" spans="1:25" x14ac:dyDescent="0.25">
      <c r="B61" s="28"/>
      <c r="C61" s="30" t="s">
        <v>14</v>
      </c>
      <c r="D61" s="82">
        <f>orig_data!F152</f>
        <v>576</v>
      </c>
      <c r="E61" s="81">
        <f>orig_data!F153</f>
        <v>3399</v>
      </c>
      <c r="F61" s="81">
        <f>orig_data!F154</f>
        <v>11557</v>
      </c>
      <c r="G61" s="81">
        <f>orig_data!F155</f>
        <v>1739</v>
      </c>
      <c r="H61" s="81">
        <f>orig_data!F156</f>
        <v>2330</v>
      </c>
      <c r="I61" s="81">
        <f>orig_data!F157</f>
        <v>367</v>
      </c>
      <c r="J61" s="81">
        <f>orig_data!F158</f>
        <v>38</v>
      </c>
      <c r="K61" s="73"/>
      <c r="L61" s="87">
        <f t="shared" si="73"/>
        <v>2.8791362591222636</v>
      </c>
      <c r="M61" s="80">
        <f t="shared" si="74"/>
        <v>16.989903029091273</v>
      </c>
      <c r="N61" s="80">
        <f t="shared" si="75"/>
        <v>57.767669699090277</v>
      </c>
      <c r="O61" s="80">
        <f t="shared" si="76"/>
        <v>8.6923922823153053</v>
      </c>
      <c r="P61" s="80">
        <f t="shared" si="77"/>
        <v>11.646506048185543</v>
      </c>
      <c r="Q61" s="80">
        <f t="shared" si="78"/>
        <v>1.83444966510047</v>
      </c>
      <c r="R61" s="80">
        <f t="shared" si="79"/>
        <v>0.18994301709487155</v>
      </c>
      <c r="S61" s="80">
        <f t="shared" si="80"/>
        <v>0</v>
      </c>
    </row>
    <row r="62" spans="1:25" x14ac:dyDescent="0.25">
      <c r="B62" s="28"/>
      <c r="C62" s="27" t="s">
        <v>51</v>
      </c>
      <c r="D62" s="82">
        <f>orig_data!F161</f>
        <v>225</v>
      </c>
      <c r="E62" s="81">
        <f>orig_data!F162</f>
        <v>1054</v>
      </c>
      <c r="F62" s="81">
        <f>orig_data!F163</f>
        <v>3502</v>
      </c>
      <c r="G62" s="81">
        <f>orig_data!F164</f>
        <v>359</v>
      </c>
      <c r="H62" s="81">
        <f>orig_data!F165</f>
        <v>709</v>
      </c>
      <c r="I62" s="81">
        <f>orig_data!F166</f>
        <v>222</v>
      </c>
      <c r="J62" s="81">
        <f>orig_data!F167</f>
        <v>32</v>
      </c>
      <c r="K62" s="73"/>
      <c r="L62" s="87">
        <f t="shared" si="73"/>
        <v>3.6867114533835816</v>
      </c>
      <c r="M62" s="80">
        <f t="shared" si="74"/>
        <v>17.270194986072422</v>
      </c>
      <c r="N62" s="80">
        <f t="shared" si="75"/>
        <v>57.381615598885794</v>
      </c>
      <c r="O62" s="80">
        <f t="shared" si="76"/>
        <v>5.8823529411764701</v>
      </c>
      <c r="P62" s="80">
        <f t="shared" si="77"/>
        <v>11.617237424217599</v>
      </c>
      <c r="Q62" s="80">
        <f t="shared" si="78"/>
        <v>3.6375553006718007</v>
      </c>
      <c r="R62" s="80">
        <f t="shared" si="79"/>
        <v>0.52433229559233163</v>
      </c>
      <c r="S62" s="80">
        <f t="shared" si="80"/>
        <v>0</v>
      </c>
    </row>
    <row r="63" spans="1:25" s="20" customFormat="1" x14ac:dyDescent="0.25">
      <c r="A63" s="23"/>
      <c r="B63" s="76" t="s">
        <v>48</v>
      </c>
      <c r="C63" s="27" t="s">
        <v>50</v>
      </c>
      <c r="D63" s="81">
        <f>orig_data!F62</f>
        <v>0</v>
      </c>
      <c r="E63" s="81" t="str">
        <f>orig_data!F63</f>
        <v>S</v>
      </c>
      <c r="F63" s="81">
        <f>orig_data!F64</f>
        <v>0</v>
      </c>
      <c r="G63" s="81">
        <f>orig_data!F65</f>
        <v>0</v>
      </c>
      <c r="H63" s="81">
        <f>orig_data!F66</f>
        <v>0</v>
      </c>
      <c r="I63" s="81">
        <f>orig_data!F67</f>
        <v>0</v>
      </c>
      <c r="J63" s="81">
        <f>orig_data!F68</f>
        <v>0</v>
      </c>
      <c r="K63" s="78" t="str">
        <f>orig_data!F70</f>
        <v>S</v>
      </c>
      <c r="L63" s="88">
        <f t="shared" ref="L63:L68" si="81">(IF(D63=".","s",IF(D63=0,0,D63/SUM($D63:$K63)*100)))</f>
        <v>0</v>
      </c>
      <c r="M63" s="79" t="e">
        <f t="shared" ref="M63:M68" si="82">(IF(E63=".","s",IF(E63=0,0,E63/SUM($D63:$K63)*100)))</f>
        <v>#VALUE!</v>
      </c>
      <c r="N63" s="79">
        <f t="shared" ref="N63:N68" si="83">(IF(F63=".","s",IF(F63=0,0,F63/SUM($D63:$K63)*100)))</f>
        <v>0</v>
      </c>
      <c r="O63" s="79">
        <f t="shared" ref="O63:O68" si="84">(IF(G63=".","s",IF(G63=0,0,G63/SUM($D63:$K63)*100)))</f>
        <v>0</v>
      </c>
      <c r="P63" s="79">
        <f t="shared" ref="P63:P68" si="85">(IF(H63=".","s",IF(H63=0,0,H63/SUM($D63:$K63)*100)))</f>
        <v>0</v>
      </c>
      <c r="Q63" s="79">
        <f t="shared" ref="Q63:Q68" si="86">(IF(I63=".","s",IF(I63=0,0,I63/SUM($D63:$K63)*100)))</f>
        <v>0</v>
      </c>
      <c r="R63" s="79">
        <f t="shared" ref="R63:R68" si="87">(IF(J63=".","s",IF(J63=0,0,J63/SUM($D63:$K63)*100)))</f>
        <v>0</v>
      </c>
      <c r="S63" s="79" t="e">
        <f t="shared" ref="S63:S67" si="88">(IF(K63=".","s",IF(K63=0,0,K63/SUM($D63:$K63)*100)))</f>
        <v>#VALUE!</v>
      </c>
      <c r="T63" s="22"/>
      <c r="U63" s="22"/>
      <c r="V63" s="16"/>
      <c r="W63" s="16"/>
      <c r="X63" s="16"/>
      <c r="Y63" s="16"/>
    </row>
    <row r="64" spans="1:25" x14ac:dyDescent="0.25">
      <c r="B64" s="28"/>
      <c r="C64" s="30" t="s">
        <v>32</v>
      </c>
      <c r="D64" s="81">
        <f>orig_data!F71</f>
        <v>0</v>
      </c>
      <c r="E64" s="81">
        <f>orig_data!F72</f>
        <v>11</v>
      </c>
      <c r="F64" s="81">
        <f>orig_data!F73</f>
        <v>18</v>
      </c>
      <c r="G64" s="81">
        <f>orig_data!F74</f>
        <v>27</v>
      </c>
      <c r="H64" s="81">
        <f>orig_data!F75</f>
        <v>0</v>
      </c>
      <c r="I64" s="81" t="str">
        <f>orig_data!F76</f>
        <v>S</v>
      </c>
      <c r="J64" s="82">
        <f>orig_data!F77</f>
        <v>0</v>
      </c>
      <c r="K64" s="82" t="str">
        <f>orig_data!F79</f>
        <v>S</v>
      </c>
      <c r="L64" s="89">
        <f t="shared" si="81"/>
        <v>0</v>
      </c>
      <c r="M64" s="83">
        <f t="shared" si="82"/>
        <v>19.642857142857142</v>
      </c>
      <c r="N64" s="83">
        <f t="shared" si="83"/>
        <v>32.142857142857146</v>
      </c>
      <c r="O64" s="83">
        <f t="shared" si="84"/>
        <v>48.214285714285715</v>
      </c>
      <c r="P64" s="83">
        <f t="shared" si="85"/>
        <v>0</v>
      </c>
      <c r="Q64" s="83" t="e">
        <f t="shared" si="86"/>
        <v>#VALUE!</v>
      </c>
      <c r="R64" s="83">
        <f t="shared" si="87"/>
        <v>0</v>
      </c>
      <c r="S64" s="83" t="e">
        <f t="shared" si="88"/>
        <v>#VALUE!</v>
      </c>
      <c r="T64" s="65"/>
      <c r="U64" s="65"/>
    </row>
    <row r="65" spans="2:21" x14ac:dyDescent="0.25">
      <c r="B65" s="28"/>
      <c r="C65" s="30" t="s">
        <v>33</v>
      </c>
      <c r="D65" s="81">
        <f>orig_data!F80</f>
        <v>0</v>
      </c>
      <c r="E65" s="81">
        <f>orig_data!F81</f>
        <v>30</v>
      </c>
      <c r="F65" s="81">
        <f>orig_data!F82</f>
        <v>26</v>
      </c>
      <c r="G65" s="81">
        <f>orig_data!F83</f>
        <v>51</v>
      </c>
      <c r="H65" s="81">
        <f>orig_data!F84</f>
        <v>0</v>
      </c>
      <c r="I65" s="81" t="str">
        <f>orig_data!F85</f>
        <v>S</v>
      </c>
      <c r="J65" s="82" t="str">
        <f>orig_data!F86</f>
        <v>S</v>
      </c>
      <c r="K65" s="82">
        <f>orig_data!F88</f>
        <v>0</v>
      </c>
      <c r="L65" s="89">
        <f t="shared" si="81"/>
        <v>0</v>
      </c>
      <c r="M65" s="83">
        <f t="shared" si="82"/>
        <v>28.037383177570092</v>
      </c>
      <c r="N65" s="83">
        <f t="shared" si="83"/>
        <v>24.299065420560748</v>
      </c>
      <c r="O65" s="83">
        <f t="shared" si="84"/>
        <v>47.663551401869157</v>
      </c>
      <c r="P65" s="83">
        <f t="shared" si="85"/>
        <v>0</v>
      </c>
      <c r="Q65" s="83" t="e">
        <f t="shared" si="86"/>
        <v>#VALUE!</v>
      </c>
      <c r="R65" s="83" t="e">
        <f t="shared" si="87"/>
        <v>#VALUE!</v>
      </c>
      <c r="S65" s="83">
        <f t="shared" si="88"/>
        <v>0</v>
      </c>
      <c r="T65" s="65"/>
      <c r="U65" s="65"/>
    </row>
    <row r="66" spans="2:21" x14ac:dyDescent="0.25">
      <c r="B66" s="28"/>
      <c r="C66" s="30" t="s">
        <v>31</v>
      </c>
      <c r="D66" s="81">
        <f>orig_data!F89</f>
        <v>0</v>
      </c>
      <c r="E66" s="81">
        <f>orig_data!F90</f>
        <v>9</v>
      </c>
      <c r="F66" s="81" t="str">
        <f>orig_data!F91</f>
        <v>S</v>
      </c>
      <c r="G66" s="81">
        <f>orig_data!F92</f>
        <v>34</v>
      </c>
      <c r="H66" s="81" t="str">
        <f>orig_data!F93</f>
        <v>S</v>
      </c>
      <c r="I66" s="81">
        <f>orig_data!F94</f>
        <v>6</v>
      </c>
      <c r="J66" s="82">
        <f>orig_data!F95</f>
        <v>12</v>
      </c>
      <c r="K66" s="82">
        <f>orig_data!F97</f>
        <v>0</v>
      </c>
      <c r="L66" s="89">
        <f t="shared" si="81"/>
        <v>0</v>
      </c>
      <c r="M66" s="83">
        <f t="shared" si="82"/>
        <v>14.754098360655737</v>
      </c>
      <c r="N66" s="83" t="e">
        <f t="shared" si="83"/>
        <v>#VALUE!</v>
      </c>
      <c r="O66" s="83">
        <f t="shared" si="84"/>
        <v>55.737704918032783</v>
      </c>
      <c r="P66" s="83" t="e">
        <f t="shared" si="85"/>
        <v>#VALUE!</v>
      </c>
      <c r="Q66" s="83">
        <f t="shared" si="86"/>
        <v>9.8360655737704921</v>
      </c>
      <c r="R66" s="83">
        <f t="shared" si="87"/>
        <v>19.672131147540984</v>
      </c>
      <c r="S66" s="83">
        <f t="shared" si="88"/>
        <v>0</v>
      </c>
      <c r="T66" s="65"/>
      <c r="U66" s="65"/>
    </row>
    <row r="67" spans="2:21" x14ac:dyDescent="0.25">
      <c r="B67" s="28"/>
      <c r="C67" s="30" t="s">
        <v>14</v>
      </c>
      <c r="D67" s="81" t="str">
        <f>orig_data!F98</f>
        <v>S</v>
      </c>
      <c r="E67" s="81">
        <f>orig_data!F99</f>
        <v>173</v>
      </c>
      <c r="F67" s="81">
        <f>orig_data!F100</f>
        <v>128</v>
      </c>
      <c r="G67" s="81">
        <f>orig_data!F101</f>
        <v>1079</v>
      </c>
      <c r="H67" s="81">
        <f>orig_data!F102</f>
        <v>15</v>
      </c>
      <c r="I67" s="81">
        <f>orig_data!F103</f>
        <v>1572</v>
      </c>
      <c r="J67" s="82">
        <f>orig_data!F104</f>
        <v>1043</v>
      </c>
      <c r="K67" s="82" t="str">
        <f>orig_data!F106</f>
        <v>S</v>
      </c>
      <c r="L67" s="89" t="e">
        <f t="shared" si="81"/>
        <v>#VALUE!</v>
      </c>
      <c r="M67" s="83">
        <f t="shared" si="82"/>
        <v>4.3142144638403987</v>
      </c>
      <c r="N67" s="83">
        <f t="shared" si="83"/>
        <v>3.192019950124688</v>
      </c>
      <c r="O67" s="83">
        <f t="shared" si="84"/>
        <v>26.90773067331671</v>
      </c>
      <c r="P67" s="83">
        <f t="shared" si="85"/>
        <v>0.37406483790523692</v>
      </c>
      <c r="Q67" s="83">
        <f t="shared" si="86"/>
        <v>39.201995012468828</v>
      </c>
      <c r="R67" s="83">
        <f t="shared" si="87"/>
        <v>26.009975062344136</v>
      </c>
      <c r="S67" s="83" t="e">
        <f t="shared" si="88"/>
        <v>#VALUE!</v>
      </c>
      <c r="T67" s="65"/>
      <c r="U67" s="65"/>
    </row>
    <row r="68" spans="2:21" x14ac:dyDescent="0.25">
      <c r="B68" s="28"/>
      <c r="C68" s="27" t="s">
        <v>51</v>
      </c>
      <c r="D68" s="81" t="str">
        <f>orig_data!F107</f>
        <v>S</v>
      </c>
      <c r="E68" s="81">
        <f>orig_data!F108</f>
        <v>91</v>
      </c>
      <c r="F68" s="81">
        <f>orig_data!F109</f>
        <v>70</v>
      </c>
      <c r="G68" s="81">
        <f>orig_data!F110</f>
        <v>273</v>
      </c>
      <c r="H68" s="81" t="str">
        <f>orig_data!F111</f>
        <v>S</v>
      </c>
      <c r="I68" s="81">
        <f>orig_data!F112</f>
        <v>794</v>
      </c>
      <c r="J68" s="82">
        <f>orig_data!F113</f>
        <v>443</v>
      </c>
      <c r="K68" s="82">
        <f>orig_data!F115</f>
        <v>0</v>
      </c>
      <c r="L68" s="89" t="e">
        <f t="shared" si="81"/>
        <v>#VALUE!</v>
      </c>
      <c r="M68" s="83">
        <f t="shared" si="82"/>
        <v>5.4458408138839021</v>
      </c>
      <c r="N68" s="83">
        <f t="shared" si="83"/>
        <v>4.1891083183722326</v>
      </c>
      <c r="O68" s="83">
        <f t="shared" si="84"/>
        <v>16.337522441651707</v>
      </c>
      <c r="P68" s="83" t="e">
        <f t="shared" si="85"/>
        <v>#VALUE!</v>
      </c>
      <c r="Q68" s="83">
        <f t="shared" si="86"/>
        <v>47.516457211250746</v>
      </c>
      <c r="R68" s="83">
        <f t="shared" si="87"/>
        <v>26.511071214841415</v>
      </c>
      <c r="S68" s="83">
        <f>(IF(K68=".","s",IF(K68=0,0,K68/SUM($D68:$K68)*100)))</f>
        <v>0</v>
      </c>
      <c r="T68" s="65"/>
      <c r="U68" s="65"/>
    </row>
  </sheetData>
  <sheetProtection selectLockedCells="1" selectUnlockedCells="1"/>
  <pageMargins left="0.7" right="0.7" top="0.75" bottom="0.75" header="0.3" footer="0.3"/>
  <ignoredErrors>
    <ignoredError sqref="D9:J14 D15:S20 D27:S32 D63:S68 D57:S62 D51:S56 D45:S50 D39:S44 D33:S38 D21:S26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 tint="0.59999389629810485"/>
  </sheetPr>
  <dimension ref="A1:H43"/>
  <sheetViews>
    <sheetView zoomScaleNormal="100" workbookViewId="0">
      <selection sqref="A1:G1"/>
    </sheetView>
  </sheetViews>
  <sheetFormatPr defaultRowHeight="14.25" x14ac:dyDescent="0.2"/>
  <cols>
    <col min="1" max="1" width="46.42578125" style="5" customWidth="1"/>
    <col min="2" max="2" width="7.28515625" style="5" customWidth="1"/>
    <col min="3" max="3" width="7.28515625" style="4" customWidth="1"/>
    <col min="4" max="4" width="7.28515625" style="5" customWidth="1"/>
    <col min="5" max="5" width="7.28515625" style="4" customWidth="1"/>
    <col min="6" max="6" width="7.28515625" style="5" customWidth="1"/>
    <col min="7" max="7" width="7.28515625" style="4" customWidth="1"/>
    <col min="8" max="16384" width="9.140625" style="5"/>
  </cols>
  <sheetData>
    <row r="1" spans="1:8" s="1" customFormat="1" ht="24" customHeight="1" x14ac:dyDescent="0.25">
      <c r="A1" s="134" t="s">
        <v>99</v>
      </c>
      <c r="B1" s="134"/>
      <c r="C1" s="134"/>
      <c r="D1" s="134"/>
      <c r="E1" s="134"/>
      <c r="F1" s="134"/>
      <c r="G1" s="134"/>
    </row>
    <row r="2" spans="1:8" s="1" customFormat="1" x14ac:dyDescent="0.25">
      <c r="A2" s="135" t="s">
        <v>78</v>
      </c>
      <c r="B2" s="135"/>
      <c r="C2" s="135"/>
      <c r="D2" s="135"/>
      <c r="E2" s="135"/>
      <c r="F2" s="135"/>
      <c r="G2" s="135"/>
    </row>
    <row r="3" spans="1:8" s="2" customFormat="1" ht="7.5" customHeight="1" x14ac:dyDescent="0.2">
      <c r="C3" s="3"/>
      <c r="E3" s="3"/>
      <c r="G3" s="3"/>
    </row>
    <row r="4" spans="1:8" ht="37.5" customHeight="1" x14ac:dyDescent="0.2">
      <c r="A4" s="136" t="s">
        <v>73</v>
      </c>
      <c r="B4" s="138" t="s">
        <v>90</v>
      </c>
      <c r="C4" s="139"/>
      <c r="D4" s="139"/>
      <c r="E4" s="139"/>
      <c r="F4" s="139"/>
      <c r="G4" s="140"/>
      <c r="H4" s="4"/>
    </row>
    <row r="5" spans="1:8" ht="26.25" customHeight="1" x14ac:dyDescent="0.2">
      <c r="A5" s="137"/>
      <c r="B5" s="18" t="s">
        <v>50</v>
      </c>
      <c r="C5" s="32" t="s">
        <v>32</v>
      </c>
      <c r="D5" s="32" t="s">
        <v>33</v>
      </c>
      <c r="E5" s="32" t="s">
        <v>31</v>
      </c>
      <c r="F5" s="32" t="s">
        <v>14</v>
      </c>
      <c r="G5" s="19" t="s">
        <v>51</v>
      </c>
      <c r="H5" s="4"/>
    </row>
    <row r="6" spans="1:8" ht="14.25" customHeight="1" x14ac:dyDescent="0.2">
      <c r="A6" s="6" t="s">
        <v>62</v>
      </c>
      <c r="B6" s="7"/>
      <c r="C6" s="42"/>
      <c r="D6" s="42"/>
      <c r="E6" s="42"/>
      <c r="F6" s="42"/>
      <c r="G6" s="8"/>
    </row>
    <row r="7" spans="1:8" ht="14.25" customHeight="1" x14ac:dyDescent="0.2">
      <c r="A7" s="9" t="s">
        <v>52</v>
      </c>
      <c r="B7" s="51">
        <f>IF(tbl_data!F3=".","s",tbl_data!F3)</f>
        <v>0</v>
      </c>
      <c r="C7" s="52">
        <f>IF(tbl_data!G3=".","s",tbl_data!G3)</f>
        <v>0</v>
      </c>
      <c r="D7" s="52">
        <f>IF(tbl_data!H3=".","s",tbl_data!H3)</f>
        <v>0</v>
      </c>
      <c r="E7" s="52" t="str">
        <f>IF(tbl_data!I3=".","s",tbl_data!I3)</f>
        <v>S</v>
      </c>
      <c r="F7" s="46">
        <f>IF(tbl_data!J3=".","s",tbl_data!J3)</f>
        <v>960</v>
      </c>
      <c r="G7" s="53">
        <f>IF(tbl_data!K3=".","s",tbl_data!K3)</f>
        <v>399</v>
      </c>
    </row>
    <row r="8" spans="1:8" ht="14.25" customHeight="1" x14ac:dyDescent="0.2">
      <c r="A8" s="11" t="s">
        <v>53</v>
      </c>
      <c r="B8" s="54">
        <f>IF(tbl_data!F4=".","s",tbl_data!F4)</f>
        <v>493</v>
      </c>
      <c r="C8" s="55">
        <f>IF(tbl_data!G4=".","s",tbl_data!G4)</f>
        <v>2827</v>
      </c>
      <c r="D8" s="55">
        <f>IF(tbl_data!H4=".","s",tbl_data!H4)</f>
        <v>2101</v>
      </c>
      <c r="E8" s="55">
        <f>IF(tbl_data!I4=".","s",tbl_data!I4)</f>
        <v>991</v>
      </c>
      <c r="F8" s="47">
        <f>IF(tbl_data!J4=".","s",tbl_data!J4)</f>
        <v>10424</v>
      </c>
      <c r="G8" s="56">
        <f>IF(tbl_data!K4=".","s",tbl_data!K4)</f>
        <v>2252</v>
      </c>
    </row>
    <row r="9" spans="1:8" ht="14.25" customHeight="1" x14ac:dyDescent="0.2">
      <c r="A9" s="9" t="s">
        <v>54</v>
      </c>
      <c r="B9" s="57">
        <f>IF(tbl_data!F5=".","s",tbl_data!F5)</f>
        <v>41</v>
      </c>
      <c r="C9" s="58">
        <f>IF(tbl_data!G5=".","s",tbl_data!G5)</f>
        <v>376</v>
      </c>
      <c r="D9" s="58">
        <f>IF(tbl_data!H5=".","s",tbl_data!H5)</f>
        <v>270</v>
      </c>
      <c r="E9" s="58">
        <f>IF(tbl_data!I5=".","s",tbl_data!I5)</f>
        <v>197</v>
      </c>
      <c r="F9" s="48">
        <f>IF(tbl_data!J5=".","s",tbl_data!J5)</f>
        <v>1334</v>
      </c>
      <c r="G9" s="59">
        <f>IF(tbl_data!K5=".","s",tbl_data!K5)</f>
        <v>614</v>
      </c>
    </row>
    <row r="10" spans="1:8" ht="14.25" customHeight="1" x14ac:dyDescent="0.2">
      <c r="A10" s="11" t="s">
        <v>55</v>
      </c>
      <c r="B10" s="54">
        <f>IF(tbl_data!F6=".","s",tbl_data!F6)</f>
        <v>10</v>
      </c>
      <c r="C10" s="55">
        <f>IF(tbl_data!G6=".","s",tbl_data!G6)</f>
        <v>42</v>
      </c>
      <c r="D10" s="55">
        <f>IF(tbl_data!H6=".","s",tbl_data!H6)</f>
        <v>22</v>
      </c>
      <c r="E10" s="55">
        <f>IF(tbl_data!I6=".","s",tbl_data!I6)</f>
        <v>7</v>
      </c>
      <c r="F10" s="47">
        <f>IF(tbl_data!J6=".","s",tbl_data!J6)</f>
        <v>181</v>
      </c>
      <c r="G10" s="56">
        <f>IF(tbl_data!K6=".","s",tbl_data!K6)</f>
        <v>61</v>
      </c>
    </row>
    <row r="11" spans="1:8" ht="14.25" customHeight="1" x14ac:dyDescent="0.2">
      <c r="A11" s="9" t="s">
        <v>56</v>
      </c>
      <c r="B11" s="57">
        <f>IF(tbl_data!F7=".","s",tbl_data!F7)</f>
        <v>154</v>
      </c>
      <c r="C11" s="58">
        <f>IF(tbl_data!G7=".","s",tbl_data!G7)</f>
        <v>1207</v>
      </c>
      <c r="D11" s="58">
        <f>IF(tbl_data!H7=".","s",tbl_data!H7)</f>
        <v>1214</v>
      </c>
      <c r="E11" s="58">
        <f>IF(tbl_data!I7=".","s",tbl_data!I7)</f>
        <v>1137</v>
      </c>
      <c r="F11" s="48">
        <f>IF(tbl_data!J7=".","s",tbl_data!J7)</f>
        <v>25861</v>
      </c>
      <c r="G11" s="59">
        <f>IF(tbl_data!K7=".","s",tbl_data!K7)</f>
        <v>5593</v>
      </c>
    </row>
    <row r="12" spans="1:8" ht="14.25" customHeight="1" x14ac:dyDescent="0.2">
      <c r="A12" s="11" t="s">
        <v>57</v>
      </c>
      <c r="B12" s="54">
        <f>IF(tbl_data!F8=".","s",tbl_data!F8)</f>
        <v>0</v>
      </c>
      <c r="C12" s="55">
        <f>IF(tbl_data!G8=".","s",tbl_data!G8)</f>
        <v>0</v>
      </c>
      <c r="D12" s="55" t="str">
        <f>IF(tbl_data!H8=".","s",tbl_data!H8)</f>
        <v>S</v>
      </c>
      <c r="E12" s="55" t="str">
        <f>IF(tbl_data!I8=".","s",tbl_data!I8)</f>
        <v>S</v>
      </c>
      <c r="F12" s="47">
        <f>IF(tbl_data!J8=".","s",tbl_data!J8)</f>
        <v>3231</v>
      </c>
      <c r="G12" s="56">
        <f>IF(tbl_data!K8=".","s",tbl_data!K8)</f>
        <v>1598</v>
      </c>
    </row>
    <row r="13" spans="1:8" ht="14.25" customHeight="1" x14ac:dyDescent="0.2">
      <c r="A13" s="9" t="s">
        <v>58</v>
      </c>
      <c r="B13" s="57">
        <f>IF(tbl_data!F9=".","s",tbl_data!F9)</f>
        <v>0</v>
      </c>
      <c r="C13" s="58">
        <f>IF(tbl_data!G9=".","s",tbl_data!G9)</f>
        <v>0</v>
      </c>
      <c r="D13" s="58">
        <f>IF(tbl_data!H9=".","s",tbl_data!H9)</f>
        <v>0</v>
      </c>
      <c r="E13" s="58">
        <f>IF(tbl_data!I9=".","s",tbl_data!I9)</f>
        <v>0</v>
      </c>
      <c r="F13" s="48">
        <f>IF(tbl_data!J9=".","s",tbl_data!J9)</f>
        <v>10</v>
      </c>
      <c r="G13" s="59">
        <f>IF(tbl_data!K9=".","s",tbl_data!K9)</f>
        <v>9</v>
      </c>
    </row>
    <row r="14" spans="1:8" ht="14.25" customHeight="1" x14ac:dyDescent="0.2">
      <c r="A14" s="11" t="s">
        <v>77</v>
      </c>
      <c r="B14" s="54">
        <f>IF(tbl_data!F10=".","s",tbl_data!F10)</f>
        <v>0</v>
      </c>
      <c r="C14" s="55">
        <f>IF(tbl_data!G10=".","s",tbl_data!G10)</f>
        <v>0</v>
      </c>
      <c r="D14" s="55" t="str">
        <f>IF(tbl_data!H10=".","s",tbl_data!H10)</f>
        <v>S</v>
      </c>
      <c r="E14" s="55">
        <f>IF(tbl_data!I10=".","s",tbl_data!I10)</f>
        <v>0</v>
      </c>
      <c r="F14" s="47">
        <f>IF(tbl_data!J10=".","s",tbl_data!J10)</f>
        <v>0</v>
      </c>
      <c r="G14" s="56">
        <f>IF(tbl_data!K10=".","s",tbl_data!K10)</f>
        <v>0</v>
      </c>
    </row>
    <row r="15" spans="1:8" s="14" customFormat="1" ht="14.25" customHeight="1" x14ac:dyDescent="0.2">
      <c r="A15" s="6" t="s">
        <v>63</v>
      </c>
      <c r="B15" s="60"/>
      <c r="C15" s="60"/>
      <c r="D15" s="60"/>
      <c r="E15" s="60"/>
      <c r="F15" s="49"/>
      <c r="G15" s="61"/>
    </row>
    <row r="16" spans="1:8" s="14" customFormat="1" ht="14.25" customHeight="1" x14ac:dyDescent="0.2">
      <c r="A16" s="9" t="s">
        <v>52</v>
      </c>
      <c r="B16" s="51">
        <f>IF(tbl_data!F11=".","s",tbl_data!F11)</f>
        <v>0</v>
      </c>
      <c r="C16" s="52">
        <f>IF(tbl_data!G11=".","s",tbl_data!G11)</f>
        <v>0</v>
      </c>
      <c r="D16" s="52">
        <f>IF(tbl_data!H11=".","s",tbl_data!H11)</f>
        <v>0</v>
      </c>
      <c r="E16" s="52">
        <f>IF(tbl_data!I11=".","s",tbl_data!I11)</f>
        <v>7</v>
      </c>
      <c r="F16" s="46">
        <f>IF(tbl_data!J11=".","s",tbl_data!J11)</f>
        <v>213</v>
      </c>
      <c r="G16" s="53">
        <f>IF(tbl_data!K11=".","s",tbl_data!K11)</f>
        <v>77</v>
      </c>
    </row>
    <row r="17" spans="1:7" s="14" customFormat="1" ht="14.25" customHeight="1" x14ac:dyDescent="0.2">
      <c r="A17" s="11" t="s">
        <v>53</v>
      </c>
      <c r="B17" s="54">
        <f>IF(tbl_data!F12=".","s",tbl_data!F12)</f>
        <v>37</v>
      </c>
      <c r="C17" s="55">
        <f>IF(tbl_data!G12=".","s",tbl_data!G12)</f>
        <v>444</v>
      </c>
      <c r="D17" s="55">
        <f>IF(tbl_data!H12=".","s",tbl_data!H12)</f>
        <v>404</v>
      </c>
      <c r="E17" s="55">
        <f>IF(tbl_data!I12=".","s",tbl_data!I12)</f>
        <v>214</v>
      </c>
      <c r="F17" s="47">
        <f>IF(tbl_data!J12=".","s",tbl_data!J12)</f>
        <v>1098</v>
      </c>
      <c r="G17" s="56">
        <f>IF(tbl_data!K12=".","s",tbl_data!K12)</f>
        <v>171</v>
      </c>
    </row>
    <row r="18" spans="1:7" s="14" customFormat="1" ht="14.25" customHeight="1" x14ac:dyDescent="0.2">
      <c r="A18" s="9" t="s">
        <v>54</v>
      </c>
      <c r="B18" s="57">
        <f>IF(tbl_data!F13=".","s",tbl_data!F13)</f>
        <v>9</v>
      </c>
      <c r="C18" s="58">
        <f>IF(tbl_data!G13=".","s",tbl_data!G13)</f>
        <v>62</v>
      </c>
      <c r="D18" s="58">
        <f>IF(tbl_data!H13=".","s",tbl_data!H13)</f>
        <v>70</v>
      </c>
      <c r="E18" s="58">
        <f>IF(tbl_data!I13=".","s",tbl_data!I13)</f>
        <v>55</v>
      </c>
      <c r="F18" s="48">
        <f>IF(tbl_data!J13=".","s",tbl_data!J13)</f>
        <v>276</v>
      </c>
      <c r="G18" s="59">
        <f>IF(tbl_data!K13=".","s",tbl_data!K13)</f>
        <v>64</v>
      </c>
    </row>
    <row r="19" spans="1:7" s="14" customFormat="1" ht="14.25" customHeight="1" x14ac:dyDescent="0.2">
      <c r="A19" s="11" t="s">
        <v>55</v>
      </c>
      <c r="B19" s="54">
        <f>IF(tbl_data!F14=".","s",tbl_data!F14)</f>
        <v>0</v>
      </c>
      <c r="C19" s="55">
        <f>IF(tbl_data!G14=".","s",tbl_data!G14)</f>
        <v>7</v>
      </c>
      <c r="D19" s="55">
        <f>IF(tbl_data!H14=".","s",tbl_data!H14)</f>
        <v>8</v>
      </c>
      <c r="E19" s="55">
        <f>IF(tbl_data!I14=".","s",tbl_data!I14)</f>
        <v>6</v>
      </c>
      <c r="F19" s="47">
        <f>IF(tbl_data!J14=".","s",tbl_data!J14)</f>
        <v>60</v>
      </c>
      <c r="G19" s="56">
        <f>IF(tbl_data!K14=".","s",tbl_data!K14)</f>
        <v>20</v>
      </c>
    </row>
    <row r="20" spans="1:7" s="14" customFormat="1" ht="14.25" customHeight="1" x14ac:dyDescent="0.2">
      <c r="A20" s="9" t="s">
        <v>56</v>
      </c>
      <c r="B20" s="57">
        <f>IF(tbl_data!F15=".","s",tbl_data!F15)</f>
        <v>20</v>
      </c>
      <c r="C20" s="58">
        <f>IF(tbl_data!G15=".","s",tbl_data!G15)</f>
        <v>253</v>
      </c>
      <c r="D20" s="58">
        <f>IF(tbl_data!H15=".","s",tbl_data!H15)</f>
        <v>319</v>
      </c>
      <c r="E20" s="58">
        <f>IF(tbl_data!I15=".","s",tbl_data!I15)</f>
        <v>273</v>
      </c>
      <c r="F20" s="48">
        <f>IF(tbl_data!J15=".","s",tbl_data!J15)</f>
        <v>2611</v>
      </c>
      <c r="G20" s="59">
        <f>IF(tbl_data!K15=".","s",tbl_data!K15)</f>
        <v>456</v>
      </c>
    </row>
    <row r="21" spans="1:7" s="14" customFormat="1" ht="14.25" customHeight="1" x14ac:dyDescent="0.2">
      <c r="A21" s="11" t="s">
        <v>57</v>
      </c>
      <c r="B21" s="54">
        <f>IF(tbl_data!F16=".","s",tbl_data!F16)</f>
        <v>0</v>
      </c>
      <c r="C21" s="55">
        <f>IF(tbl_data!G16=".","s",tbl_data!G16)</f>
        <v>0</v>
      </c>
      <c r="D21" s="55">
        <f>IF(tbl_data!H16=".","s",tbl_data!H16)</f>
        <v>0</v>
      </c>
      <c r="E21" s="55">
        <f>IF(tbl_data!I16=".","s",tbl_data!I16)</f>
        <v>0</v>
      </c>
      <c r="F21" s="47">
        <f>IF(tbl_data!J16=".","s",tbl_data!J16)</f>
        <v>544</v>
      </c>
      <c r="G21" s="56">
        <f>IF(tbl_data!K16=".","s",tbl_data!K16)</f>
        <v>204</v>
      </c>
    </row>
    <row r="22" spans="1:7" s="14" customFormat="1" ht="14.25" customHeight="1" x14ac:dyDescent="0.2">
      <c r="A22" s="9" t="s">
        <v>58</v>
      </c>
      <c r="B22" s="57">
        <f>IF(tbl_data!F17=".","s",tbl_data!F17)</f>
        <v>0</v>
      </c>
      <c r="C22" s="58">
        <f>IF(tbl_data!G17=".","s",tbl_data!G17)</f>
        <v>0</v>
      </c>
      <c r="D22" s="58">
        <f>IF(tbl_data!H17=".","s",tbl_data!H17)</f>
        <v>0</v>
      </c>
      <c r="E22" s="58">
        <f>IF(tbl_data!I17=".","s",tbl_data!I17)</f>
        <v>0</v>
      </c>
      <c r="F22" s="48">
        <f>IF(tbl_data!J17=".","s",tbl_data!J17)</f>
        <v>33</v>
      </c>
      <c r="G22" s="59">
        <f>IF(tbl_data!K17=".","s",tbl_data!K17)</f>
        <v>8</v>
      </c>
    </row>
    <row r="23" spans="1:7" s="14" customFormat="1" ht="14.25" customHeight="1" x14ac:dyDescent="0.2">
      <c r="A23" s="11" t="s">
        <v>77</v>
      </c>
      <c r="B23" s="54">
        <f>IF(tbl_data!F18=".","s",tbl_data!F18)</f>
        <v>0</v>
      </c>
      <c r="C23" s="55">
        <f>IF(tbl_data!G18=".","s",tbl_data!G18)</f>
        <v>0</v>
      </c>
      <c r="D23" s="55">
        <f>IF(tbl_data!H18=".","s",tbl_data!H18)</f>
        <v>0</v>
      </c>
      <c r="E23" s="55">
        <f>IF(tbl_data!I18=".","s",tbl_data!I18)</f>
        <v>0</v>
      </c>
      <c r="F23" s="47">
        <f>IF(tbl_data!J18=".","s",tbl_data!J18)</f>
        <v>0</v>
      </c>
      <c r="G23" s="56">
        <f>IF(tbl_data!K18=".","s",tbl_data!K18)</f>
        <v>0</v>
      </c>
    </row>
    <row r="24" spans="1:7" s="14" customFormat="1" ht="14.25" customHeight="1" x14ac:dyDescent="0.2">
      <c r="A24" s="6" t="s">
        <v>41</v>
      </c>
      <c r="B24" s="60"/>
      <c r="C24" s="60"/>
      <c r="D24" s="60"/>
      <c r="E24" s="60"/>
      <c r="F24" s="49"/>
      <c r="G24" s="61"/>
    </row>
    <row r="25" spans="1:7" s="14" customFormat="1" ht="14.25" customHeight="1" x14ac:dyDescent="0.2">
      <c r="A25" s="9" t="s">
        <v>52</v>
      </c>
      <c r="B25" s="51">
        <f>IF(tbl_data!F19=".","s",tbl_data!F19)</f>
        <v>0</v>
      </c>
      <c r="C25" s="52">
        <f>IF(tbl_data!G19=".","s",tbl_data!G19)</f>
        <v>0</v>
      </c>
      <c r="D25" s="52">
        <f>IF(tbl_data!H19=".","s",tbl_data!H19)</f>
        <v>0</v>
      </c>
      <c r="E25" s="52" t="str">
        <f>IF(tbl_data!I19=".","s",tbl_data!I19)</f>
        <v>S</v>
      </c>
      <c r="F25" s="46">
        <f>IF(tbl_data!J19=".","s",tbl_data!J19)</f>
        <v>255</v>
      </c>
      <c r="G25" s="53">
        <f>IF(tbl_data!K19=".","s",tbl_data!K19)</f>
        <v>141</v>
      </c>
    </row>
    <row r="26" spans="1:7" s="14" customFormat="1" ht="14.25" customHeight="1" x14ac:dyDescent="0.2">
      <c r="A26" s="11" t="s">
        <v>53</v>
      </c>
      <c r="B26" s="54">
        <f>IF(tbl_data!F20=".","s",tbl_data!F20)</f>
        <v>127</v>
      </c>
      <c r="C26" s="55">
        <f>IF(tbl_data!G20=".","s",tbl_data!G20)</f>
        <v>573</v>
      </c>
      <c r="D26" s="55">
        <f>IF(tbl_data!H20=".","s",tbl_data!H20)</f>
        <v>299</v>
      </c>
      <c r="E26" s="55">
        <f>IF(tbl_data!I20=".","s",tbl_data!I20)</f>
        <v>137</v>
      </c>
      <c r="F26" s="47">
        <f>IF(tbl_data!J20=".","s",tbl_data!J20)</f>
        <v>1246</v>
      </c>
      <c r="G26" s="56">
        <f>IF(tbl_data!K20=".","s",tbl_data!K20)</f>
        <v>384</v>
      </c>
    </row>
    <row r="27" spans="1:7" s="14" customFormat="1" ht="14.25" customHeight="1" x14ac:dyDescent="0.2">
      <c r="A27" s="9" t="s">
        <v>54</v>
      </c>
      <c r="B27" s="57">
        <f>IF(tbl_data!F21=".","s",tbl_data!F21)</f>
        <v>16</v>
      </c>
      <c r="C27" s="58">
        <f>IF(tbl_data!G21=".","s",tbl_data!G21)</f>
        <v>54</v>
      </c>
      <c r="D27" s="58">
        <f>IF(tbl_data!H21=".","s",tbl_data!H21)</f>
        <v>24</v>
      </c>
      <c r="E27" s="58">
        <f>IF(tbl_data!I21=".","s",tbl_data!I21)</f>
        <v>10</v>
      </c>
      <c r="F27" s="48">
        <f>IF(tbl_data!J21=".","s",tbl_data!J21)</f>
        <v>193</v>
      </c>
      <c r="G27" s="59">
        <f>IF(tbl_data!K21=".","s",tbl_data!K21)</f>
        <v>111</v>
      </c>
    </row>
    <row r="28" spans="1:7" s="14" customFormat="1" ht="14.25" customHeight="1" x14ac:dyDescent="0.2">
      <c r="A28" s="11" t="s">
        <v>55</v>
      </c>
      <c r="B28" s="54" t="str">
        <f>IF(tbl_data!F22=".","s",tbl_data!F22)</f>
        <v>S</v>
      </c>
      <c r="C28" s="55">
        <f>IF(tbl_data!G22=".","s",tbl_data!G22)</f>
        <v>11</v>
      </c>
      <c r="D28" s="55">
        <f>IF(tbl_data!H22=".","s",tbl_data!H22)</f>
        <v>6</v>
      </c>
      <c r="E28" s="55" t="str">
        <f>IF(tbl_data!I22=".","s",tbl_data!I22)</f>
        <v>S</v>
      </c>
      <c r="F28" s="47">
        <f>IF(tbl_data!J22=".","s",tbl_data!J22)</f>
        <v>64</v>
      </c>
      <c r="G28" s="56">
        <f>IF(tbl_data!K22=".","s",tbl_data!K22)</f>
        <v>31</v>
      </c>
    </row>
    <row r="29" spans="1:7" s="14" customFormat="1" ht="14.25" customHeight="1" x14ac:dyDescent="0.2">
      <c r="A29" s="9" t="s">
        <v>56</v>
      </c>
      <c r="B29" s="57">
        <f>IF(tbl_data!F23=".","s",tbl_data!F23)</f>
        <v>35</v>
      </c>
      <c r="C29" s="58">
        <f>IF(tbl_data!G23=".","s",tbl_data!G23)</f>
        <v>261</v>
      </c>
      <c r="D29" s="58">
        <f>IF(tbl_data!H23=".","s",tbl_data!H23)</f>
        <v>233</v>
      </c>
      <c r="E29" s="58">
        <f>IF(tbl_data!I23=".","s",tbl_data!I23)</f>
        <v>165</v>
      </c>
      <c r="F29" s="48">
        <f>IF(tbl_data!J23=".","s",tbl_data!J23)</f>
        <v>2888</v>
      </c>
      <c r="G29" s="59">
        <f>IF(tbl_data!K23=".","s",tbl_data!K23)</f>
        <v>928</v>
      </c>
    </row>
    <row r="30" spans="1:7" s="14" customFormat="1" ht="14.25" customHeight="1" x14ac:dyDescent="0.2">
      <c r="A30" s="11" t="s">
        <v>57</v>
      </c>
      <c r="B30" s="54">
        <f>IF(tbl_data!F24=".","s",tbl_data!F24)</f>
        <v>0</v>
      </c>
      <c r="C30" s="55">
        <f>IF(tbl_data!G24=".","s",tbl_data!G24)</f>
        <v>0</v>
      </c>
      <c r="D30" s="55" t="str">
        <f>IF(tbl_data!H24=".","s",tbl_data!H24)</f>
        <v>S</v>
      </c>
      <c r="E30" s="55">
        <f>IF(tbl_data!I24=".","s",tbl_data!I24)</f>
        <v>0</v>
      </c>
      <c r="F30" s="47">
        <f>IF(tbl_data!J24=".","s",tbl_data!J24)</f>
        <v>537</v>
      </c>
      <c r="G30" s="56">
        <f>IF(tbl_data!K24=".","s",tbl_data!K24)</f>
        <v>466</v>
      </c>
    </row>
    <row r="31" spans="1:7" s="14" customFormat="1" ht="14.25" customHeight="1" x14ac:dyDescent="0.2">
      <c r="A31" s="9" t="s">
        <v>58</v>
      </c>
      <c r="B31" s="57">
        <f>IF(tbl_data!F25=".","s",tbl_data!F25)</f>
        <v>0</v>
      </c>
      <c r="C31" s="58">
        <f>IF(tbl_data!G25=".","s",tbl_data!G25)</f>
        <v>0</v>
      </c>
      <c r="D31" s="58">
        <f>IF(tbl_data!H25=".","s",tbl_data!H25)</f>
        <v>0</v>
      </c>
      <c r="E31" s="58">
        <f>IF(tbl_data!I25=".","s",tbl_data!I25)</f>
        <v>0</v>
      </c>
      <c r="F31" s="48" t="str">
        <f>IF(tbl_data!J25=".","s",tbl_data!J25)</f>
        <v>S</v>
      </c>
      <c r="G31" s="59">
        <f>IF(tbl_data!K25=".","s",tbl_data!K25)</f>
        <v>38</v>
      </c>
    </row>
    <row r="32" spans="1:7" s="14" customFormat="1" ht="14.25" customHeight="1" x14ac:dyDescent="0.2">
      <c r="A32" s="11" t="s">
        <v>77</v>
      </c>
      <c r="B32" s="54" t="str">
        <f>IF(tbl_data!F26=".","s",tbl_data!F26)</f>
        <v>S</v>
      </c>
      <c r="C32" s="55">
        <f>IF(tbl_data!G26=".","s",tbl_data!G26)</f>
        <v>0</v>
      </c>
      <c r="D32" s="55" t="str">
        <f>IF(tbl_data!H26=".","s",tbl_data!H26)</f>
        <v>S</v>
      </c>
      <c r="E32" s="55">
        <f>IF(tbl_data!I26=".","s",tbl_data!I26)</f>
        <v>0</v>
      </c>
      <c r="F32" s="47" t="str">
        <f>IF(tbl_data!J26=".","s",tbl_data!J26)</f>
        <v>S</v>
      </c>
      <c r="G32" s="56">
        <f>IF(tbl_data!K26=".","s",tbl_data!K26)</f>
        <v>0</v>
      </c>
    </row>
    <row r="33" spans="1:7" ht="14.25" customHeight="1" x14ac:dyDescent="0.2">
      <c r="A33" s="6" t="s">
        <v>61</v>
      </c>
      <c r="B33" s="60"/>
      <c r="C33" s="60"/>
      <c r="D33" s="60"/>
      <c r="E33" s="60"/>
      <c r="F33" s="49"/>
      <c r="G33" s="61"/>
    </row>
    <row r="34" spans="1:7" ht="14.25" customHeight="1" x14ac:dyDescent="0.2">
      <c r="A34" s="9" t="s">
        <v>52</v>
      </c>
      <c r="B34" s="51">
        <f>IF(tbl_data!F27=".","s",tbl_data!F27)</f>
        <v>0</v>
      </c>
      <c r="C34" s="52">
        <f>IF(tbl_data!G27=".","s",tbl_data!G27)</f>
        <v>0</v>
      </c>
      <c r="D34" s="52">
        <f>IF(tbl_data!H27=".","s",tbl_data!H27)</f>
        <v>0</v>
      </c>
      <c r="E34" s="52">
        <f>IF(tbl_data!I27=".","s",tbl_data!I27)</f>
        <v>0</v>
      </c>
      <c r="F34" s="46">
        <f>IF(tbl_data!J27=".","s",tbl_data!J27)</f>
        <v>37</v>
      </c>
      <c r="G34" s="53">
        <f>IF(tbl_data!K27=".","s",tbl_data!K27)</f>
        <v>10</v>
      </c>
    </row>
    <row r="35" spans="1:7" ht="14.25" customHeight="1" x14ac:dyDescent="0.2">
      <c r="A35" s="11" t="s">
        <v>53</v>
      </c>
      <c r="B35" s="54">
        <f>IF(tbl_data!F28=".","s",tbl_data!F28)</f>
        <v>13</v>
      </c>
      <c r="C35" s="55">
        <f>IF(tbl_data!G28=".","s",tbl_data!G28)</f>
        <v>148</v>
      </c>
      <c r="D35" s="55">
        <f>IF(tbl_data!H28=".","s",tbl_data!H28)</f>
        <v>115</v>
      </c>
      <c r="E35" s="55">
        <f>IF(tbl_data!I28=".","s",tbl_data!I28)</f>
        <v>60</v>
      </c>
      <c r="F35" s="47">
        <f>IF(tbl_data!J28=".","s",tbl_data!J28)</f>
        <v>953</v>
      </c>
      <c r="G35" s="56">
        <f>IF(tbl_data!K28=".","s",tbl_data!K28)</f>
        <v>139</v>
      </c>
    </row>
    <row r="36" spans="1:7" ht="14.25" customHeight="1" x14ac:dyDescent="0.2">
      <c r="A36" s="9" t="s">
        <v>54</v>
      </c>
      <c r="B36" s="57" t="str">
        <f>IF(tbl_data!F29=".","s",tbl_data!F29)</f>
        <v>S</v>
      </c>
      <c r="C36" s="58">
        <f>IF(tbl_data!G29=".","s",tbl_data!G29)</f>
        <v>20</v>
      </c>
      <c r="D36" s="58">
        <f>IF(tbl_data!H29=".","s",tbl_data!H29)</f>
        <v>14</v>
      </c>
      <c r="E36" s="58">
        <f>IF(tbl_data!I29=".","s",tbl_data!I29)</f>
        <v>7</v>
      </c>
      <c r="F36" s="48">
        <f>IF(tbl_data!J29=".","s",tbl_data!J29)</f>
        <v>55</v>
      </c>
      <c r="G36" s="59" t="str">
        <f>IF(tbl_data!K29=".","s",tbl_data!K29)</f>
        <v>S</v>
      </c>
    </row>
    <row r="37" spans="1:7" ht="14.25" customHeight="1" x14ac:dyDescent="0.2">
      <c r="A37" s="11" t="s">
        <v>55</v>
      </c>
      <c r="B37" s="54" t="str">
        <f>IF(tbl_data!F30=".","s",tbl_data!F30)</f>
        <v>S</v>
      </c>
      <c r="C37" s="55" t="str">
        <f>IF(tbl_data!G30=".","s",tbl_data!G30)</f>
        <v>S</v>
      </c>
      <c r="D37" s="55">
        <f>IF(tbl_data!H30=".","s",tbl_data!H30)</f>
        <v>0</v>
      </c>
      <c r="E37" s="55" t="str">
        <f>IF(tbl_data!I30=".","s",tbl_data!I30)</f>
        <v>S</v>
      </c>
      <c r="F37" s="47">
        <f>IF(tbl_data!J30=".","s",tbl_data!J30)</f>
        <v>6</v>
      </c>
      <c r="G37" s="56" t="str">
        <f>IF(tbl_data!K30=".","s",tbl_data!K30)</f>
        <v>S</v>
      </c>
    </row>
    <row r="38" spans="1:7" ht="14.25" customHeight="1" x14ac:dyDescent="0.2">
      <c r="A38" s="9" t="s">
        <v>56</v>
      </c>
      <c r="B38" s="57">
        <f>IF(tbl_data!F31=".","s",tbl_data!F31)</f>
        <v>0</v>
      </c>
      <c r="C38" s="58">
        <f>IF(tbl_data!G31=".","s",tbl_data!G31)</f>
        <v>101</v>
      </c>
      <c r="D38" s="58">
        <f>IF(tbl_data!H31=".","s",tbl_data!H31)</f>
        <v>70</v>
      </c>
      <c r="E38" s="58">
        <f>IF(tbl_data!I31=".","s",tbl_data!I31)</f>
        <v>42</v>
      </c>
      <c r="F38" s="48">
        <f>IF(tbl_data!J31=".","s",tbl_data!J31)</f>
        <v>581</v>
      </c>
      <c r="G38" s="59">
        <f>IF(tbl_data!K31=".","s",tbl_data!K31)</f>
        <v>102</v>
      </c>
    </row>
    <row r="39" spans="1:7" ht="14.25" customHeight="1" x14ac:dyDescent="0.2">
      <c r="A39" s="11" t="s">
        <v>57</v>
      </c>
      <c r="B39" s="54">
        <f>IF(tbl_data!F32=".","s",tbl_data!F32)</f>
        <v>0</v>
      </c>
      <c r="C39" s="55">
        <f>IF(tbl_data!G32=".","s",tbl_data!G32)</f>
        <v>0</v>
      </c>
      <c r="D39" s="55">
        <f>IF(tbl_data!H32=".","s",tbl_data!H32)</f>
        <v>0</v>
      </c>
      <c r="E39" s="55">
        <f>IF(tbl_data!I32=".","s",tbl_data!I32)</f>
        <v>0</v>
      </c>
      <c r="F39" s="47">
        <f>IF(tbl_data!J32=".","s",tbl_data!J32)</f>
        <v>29</v>
      </c>
      <c r="G39" s="56">
        <f>IF(tbl_data!K32=".","s",tbl_data!K32)</f>
        <v>19</v>
      </c>
    </row>
    <row r="40" spans="1:7" ht="14.25" customHeight="1" x14ac:dyDescent="0.2">
      <c r="A40" s="9" t="s">
        <v>58</v>
      </c>
      <c r="B40" s="57">
        <f>IF(tbl_data!F33=".","s",tbl_data!F33)</f>
        <v>0</v>
      </c>
      <c r="C40" s="58">
        <f>IF(tbl_data!G33=".","s",tbl_data!G33)</f>
        <v>0</v>
      </c>
      <c r="D40" s="58">
        <f>IF(tbl_data!H33=".","s",tbl_data!H33)</f>
        <v>0</v>
      </c>
      <c r="E40" s="58" t="str">
        <f>IF(tbl_data!I33=".","s",tbl_data!I33)</f>
        <v>S</v>
      </c>
      <c r="F40" s="48">
        <f>IF(tbl_data!J33=".","s",tbl_data!J33)</f>
        <v>7</v>
      </c>
      <c r="G40" s="59" t="str">
        <f>IF(tbl_data!K33=".","s",tbl_data!K33)</f>
        <v>S</v>
      </c>
    </row>
    <row r="41" spans="1:7" ht="14.25" customHeight="1" x14ac:dyDescent="0.2">
      <c r="A41" s="33" t="s">
        <v>77</v>
      </c>
      <c r="B41" s="62">
        <f>IF(tbl_data!F34=".","s",tbl_data!F34)</f>
        <v>0</v>
      </c>
      <c r="C41" s="63" t="str">
        <f>IF(tbl_data!G34=".","s",tbl_data!G34)</f>
        <v>S</v>
      </c>
      <c r="D41" s="63">
        <f>IF(tbl_data!H34=".","s",tbl_data!H34)</f>
        <v>0</v>
      </c>
      <c r="E41" s="63">
        <f>IF(tbl_data!I34=".","s",tbl_data!I34)</f>
        <v>0</v>
      </c>
      <c r="F41" s="50">
        <f>IF(tbl_data!J34=".","s",tbl_data!J34)</f>
        <v>0</v>
      </c>
      <c r="G41" s="64">
        <f>IF(tbl_data!K34=".","s",tbl_data!K34)</f>
        <v>0</v>
      </c>
    </row>
    <row r="42" spans="1:7" s="17" customFormat="1" ht="10.5" customHeight="1" x14ac:dyDescent="0.25">
      <c r="A42" s="141" t="s">
        <v>86</v>
      </c>
      <c r="B42" s="141"/>
      <c r="C42" s="141"/>
      <c r="D42" s="141"/>
      <c r="E42" s="141"/>
      <c r="F42" s="141"/>
      <c r="G42" s="141"/>
    </row>
    <row r="43" spans="1:7" ht="9" customHeight="1" x14ac:dyDescent="0.2">
      <c r="A43" s="133" t="s">
        <v>76</v>
      </c>
      <c r="B43" s="133"/>
      <c r="C43" s="133"/>
      <c r="D43" s="133"/>
      <c r="E43" s="133"/>
      <c r="F43" s="133"/>
      <c r="G43" s="133"/>
    </row>
  </sheetData>
  <mergeCells count="6">
    <mergeCell ref="A43:G43"/>
    <mergeCell ref="A1:G1"/>
    <mergeCell ref="A2:G2"/>
    <mergeCell ref="A4:A5"/>
    <mergeCell ref="B4:G4"/>
    <mergeCell ref="A42:G42"/>
  </mergeCells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6" tint="0.59999389629810485"/>
  </sheetPr>
  <dimension ref="A1:H52"/>
  <sheetViews>
    <sheetView zoomScaleNormal="100" workbookViewId="0">
      <selection activeCell="A2" sqref="A2:G2"/>
    </sheetView>
  </sheetViews>
  <sheetFormatPr defaultRowHeight="14.25" x14ac:dyDescent="0.2"/>
  <cols>
    <col min="1" max="1" width="46.42578125" style="5" customWidth="1"/>
    <col min="2" max="2" width="7.28515625" style="5" customWidth="1"/>
    <col min="3" max="3" width="7.28515625" style="4" customWidth="1"/>
    <col min="4" max="4" width="7.28515625" style="5" customWidth="1"/>
    <col min="5" max="5" width="7.28515625" style="4" customWidth="1"/>
    <col min="6" max="6" width="7.28515625" style="5" customWidth="1"/>
    <col min="7" max="7" width="7.28515625" style="4" customWidth="1"/>
    <col min="8" max="16384" width="9.140625" style="5"/>
  </cols>
  <sheetData>
    <row r="1" spans="1:8" s="1" customFormat="1" ht="24" customHeight="1" x14ac:dyDescent="0.25">
      <c r="A1" s="134" t="s">
        <v>100</v>
      </c>
      <c r="B1" s="134"/>
      <c r="C1" s="134"/>
      <c r="D1" s="134"/>
      <c r="E1" s="134"/>
      <c r="F1" s="134"/>
      <c r="G1" s="134"/>
    </row>
    <row r="2" spans="1:8" s="1" customFormat="1" x14ac:dyDescent="0.25">
      <c r="A2" s="135" t="s">
        <v>78</v>
      </c>
      <c r="B2" s="135"/>
      <c r="C2" s="135"/>
      <c r="D2" s="135"/>
      <c r="E2" s="135"/>
      <c r="F2" s="135"/>
      <c r="G2" s="135"/>
    </row>
    <row r="3" spans="1:8" s="2" customFormat="1" ht="7.5" customHeight="1" x14ac:dyDescent="0.2">
      <c r="C3" s="3"/>
      <c r="E3" s="3"/>
      <c r="G3" s="3"/>
    </row>
    <row r="4" spans="1:8" ht="37.5" customHeight="1" x14ac:dyDescent="0.2">
      <c r="A4" s="136" t="s">
        <v>73</v>
      </c>
      <c r="B4" s="138" t="s">
        <v>90</v>
      </c>
      <c r="C4" s="139"/>
      <c r="D4" s="139"/>
      <c r="E4" s="139"/>
      <c r="F4" s="139"/>
      <c r="G4" s="140"/>
      <c r="H4" s="4"/>
    </row>
    <row r="5" spans="1:8" ht="26.25" customHeight="1" x14ac:dyDescent="0.2">
      <c r="A5" s="137"/>
      <c r="B5" s="18" t="s">
        <v>50</v>
      </c>
      <c r="C5" s="32" t="s">
        <v>32</v>
      </c>
      <c r="D5" s="32" t="s">
        <v>33</v>
      </c>
      <c r="E5" s="32" t="s">
        <v>31</v>
      </c>
      <c r="F5" s="32" t="s">
        <v>14</v>
      </c>
      <c r="G5" s="19" t="s">
        <v>51</v>
      </c>
      <c r="H5" s="4"/>
    </row>
    <row r="6" spans="1:8" ht="14.25" customHeight="1" x14ac:dyDescent="0.2">
      <c r="A6" s="6" t="s">
        <v>64</v>
      </c>
      <c r="B6" s="7"/>
      <c r="C6" s="42"/>
      <c r="D6" s="42"/>
      <c r="E6" s="42"/>
      <c r="F6" s="42"/>
      <c r="G6" s="8"/>
    </row>
    <row r="7" spans="1:8" ht="14.25" customHeight="1" x14ac:dyDescent="0.2">
      <c r="A7" s="9" t="s">
        <v>52</v>
      </c>
      <c r="B7" s="51">
        <f>IF(tbl_data!F35=".","s",tbl_data!F35)</f>
        <v>0</v>
      </c>
      <c r="C7" s="52">
        <f>IF(tbl_data!G35=".","s",tbl_data!G35)</f>
        <v>0</v>
      </c>
      <c r="D7" s="52">
        <f>IF(tbl_data!H35=".","s",tbl_data!H35)</f>
        <v>0</v>
      </c>
      <c r="E7" s="52">
        <f>IF(tbl_data!I35=".","s",tbl_data!I35)</f>
        <v>0</v>
      </c>
      <c r="F7" s="46">
        <f>IF(tbl_data!J35=".","s",tbl_data!J35)</f>
        <v>12</v>
      </c>
      <c r="G7" s="53" t="str">
        <f>IF(tbl_data!K35=".","s",tbl_data!K35)</f>
        <v>S</v>
      </c>
    </row>
    <row r="8" spans="1:8" ht="14.25" customHeight="1" x14ac:dyDescent="0.2">
      <c r="A8" s="11" t="s">
        <v>53</v>
      </c>
      <c r="B8" s="54">
        <f>IF(tbl_data!F36=".","s",tbl_data!F36)</f>
        <v>19</v>
      </c>
      <c r="C8" s="55">
        <f>IF(tbl_data!G36=".","s",tbl_data!G36)</f>
        <v>137</v>
      </c>
      <c r="D8" s="55">
        <f>IF(tbl_data!H36=".","s",tbl_data!H36)</f>
        <v>47</v>
      </c>
      <c r="E8" s="55">
        <f>IF(tbl_data!I36=".","s",tbl_data!I36)</f>
        <v>9</v>
      </c>
      <c r="F8" s="47">
        <f>IF(tbl_data!J36=".","s",tbl_data!J36)</f>
        <v>156</v>
      </c>
      <c r="G8" s="56">
        <f>IF(tbl_data!K36=".","s",tbl_data!K36)</f>
        <v>39</v>
      </c>
    </row>
    <row r="9" spans="1:8" ht="14.25" customHeight="1" x14ac:dyDescent="0.2">
      <c r="A9" s="9" t="s">
        <v>54</v>
      </c>
      <c r="B9" s="57" t="str">
        <f>IF(tbl_data!F37=".","s",tbl_data!F37)</f>
        <v>S</v>
      </c>
      <c r="C9" s="58">
        <f>IF(tbl_data!G37=".","s",tbl_data!G37)</f>
        <v>14</v>
      </c>
      <c r="D9" s="58" t="str">
        <f>IF(tbl_data!H37=".","s",tbl_data!H37)</f>
        <v>S</v>
      </c>
      <c r="E9" s="58">
        <f>IF(tbl_data!I37=".","s",tbl_data!I37)</f>
        <v>0</v>
      </c>
      <c r="F9" s="48">
        <f>IF(tbl_data!J37=".","s",tbl_data!J37)</f>
        <v>29</v>
      </c>
      <c r="G9" s="59" t="str">
        <f>IF(tbl_data!K37=".","s",tbl_data!K37)</f>
        <v>S</v>
      </c>
    </row>
    <row r="10" spans="1:8" ht="14.25" customHeight="1" x14ac:dyDescent="0.2">
      <c r="A10" s="11" t="s">
        <v>55</v>
      </c>
      <c r="B10" s="54" t="str">
        <f>IF(tbl_data!F38=".","s",tbl_data!F38)</f>
        <v>S</v>
      </c>
      <c r="C10" s="55">
        <f>IF(tbl_data!G38=".","s",tbl_data!G38)</f>
        <v>0</v>
      </c>
      <c r="D10" s="55">
        <f>IF(tbl_data!H38=".","s",tbl_data!H38)</f>
        <v>0</v>
      </c>
      <c r="E10" s="55">
        <f>IF(tbl_data!I38=".","s",tbl_data!I38)</f>
        <v>0</v>
      </c>
      <c r="F10" s="47" t="str">
        <f>IF(tbl_data!J38=".","s",tbl_data!J38)</f>
        <v>S</v>
      </c>
      <c r="G10" s="56" t="str">
        <f>IF(tbl_data!K38=".","s",tbl_data!K38)</f>
        <v>S</v>
      </c>
    </row>
    <row r="11" spans="1:8" ht="14.25" customHeight="1" x14ac:dyDescent="0.2">
      <c r="A11" s="9" t="s">
        <v>56</v>
      </c>
      <c r="B11" s="57">
        <f>IF(tbl_data!F39=".","s",tbl_data!F39)</f>
        <v>7</v>
      </c>
      <c r="C11" s="58">
        <f>IF(tbl_data!G39=".","s",tbl_data!G39)</f>
        <v>62</v>
      </c>
      <c r="D11" s="58">
        <f>IF(tbl_data!H39=".","s",tbl_data!H39)</f>
        <v>38</v>
      </c>
      <c r="E11" s="58">
        <f>IF(tbl_data!I39=".","s",tbl_data!I39)</f>
        <v>15</v>
      </c>
      <c r="F11" s="48">
        <f>IF(tbl_data!J39=".","s",tbl_data!J39)</f>
        <v>412</v>
      </c>
      <c r="G11" s="59">
        <f>IF(tbl_data!K39=".","s",tbl_data!K39)</f>
        <v>87</v>
      </c>
    </row>
    <row r="12" spans="1:8" ht="14.25" customHeight="1" x14ac:dyDescent="0.2">
      <c r="A12" s="11" t="s">
        <v>57</v>
      </c>
      <c r="B12" s="54">
        <f>IF(tbl_data!F40=".","s",tbl_data!F40)</f>
        <v>0</v>
      </c>
      <c r="C12" s="55">
        <f>IF(tbl_data!G40=".","s",tbl_data!G40)</f>
        <v>0</v>
      </c>
      <c r="D12" s="55">
        <f>IF(tbl_data!H40=".","s",tbl_data!H40)</f>
        <v>0</v>
      </c>
      <c r="E12" s="55">
        <f>IF(tbl_data!I40=".","s",tbl_data!I40)</f>
        <v>0</v>
      </c>
      <c r="F12" s="47">
        <f>IF(tbl_data!J40=".","s",tbl_data!J40)</f>
        <v>33</v>
      </c>
      <c r="G12" s="56">
        <f>IF(tbl_data!K40=".","s",tbl_data!K40)</f>
        <v>12</v>
      </c>
    </row>
    <row r="13" spans="1:8" ht="14.25" customHeight="1" x14ac:dyDescent="0.2">
      <c r="A13" s="9" t="s">
        <v>58</v>
      </c>
      <c r="B13" s="57">
        <f>IF(tbl_data!F41=".","s",tbl_data!F41)</f>
        <v>0</v>
      </c>
      <c r="C13" s="58">
        <f>IF(tbl_data!G41=".","s",tbl_data!G41)</f>
        <v>0</v>
      </c>
      <c r="D13" s="58">
        <f>IF(tbl_data!H41=".","s",tbl_data!H41)</f>
        <v>0</v>
      </c>
      <c r="E13" s="58">
        <f>IF(tbl_data!I41=".","s",tbl_data!I41)</f>
        <v>0</v>
      </c>
      <c r="F13" s="48" t="str">
        <f>IF(tbl_data!J41=".","s",tbl_data!J41)</f>
        <v>S</v>
      </c>
      <c r="G13" s="59">
        <f>IF(tbl_data!K41=".","s",tbl_data!K41)</f>
        <v>0</v>
      </c>
    </row>
    <row r="14" spans="1:8" ht="14.25" customHeight="1" x14ac:dyDescent="0.2">
      <c r="A14" s="11" t="s">
        <v>77</v>
      </c>
      <c r="B14" s="54">
        <f>IF(tbl_data!F42=".","s",tbl_data!F42)</f>
        <v>0</v>
      </c>
      <c r="C14" s="55">
        <f>IF(tbl_data!G42=".","s",tbl_data!G42)</f>
        <v>0</v>
      </c>
      <c r="D14" s="55" t="str">
        <f>IF(tbl_data!H42=".","s",tbl_data!H42)</f>
        <v>S</v>
      </c>
      <c r="E14" s="55">
        <f>IF(tbl_data!I42=".","s",tbl_data!I42)</f>
        <v>0</v>
      </c>
      <c r="F14" s="47" t="str">
        <f>IF(tbl_data!J42=".","s",tbl_data!J42)</f>
        <v>S</v>
      </c>
      <c r="G14" s="56">
        <f>IF(tbl_data!K42=".","s",tbl_data!K42)</f>
        <v>0</v>
      </c>
    </row>
    <row r="15" spans="1:8" s="14" customFormat="1" ht="14.25" customHeight="1" x14ac:dyDescent="0.2">
      <c r="A15" s="6" t="s">
        <v>87</v>
      </c>
      <c r="B15" s="60"/>
      <c r="C15" s="60"/>
      <c r="D15" s="60"/>
      <c r="E15" s="60"/>
      <c r="F15" s="49"/>
      <c r="G15" s="61"/>
    </row>
    <row r="16" spans="1:8" s="14" customFormat="1" ht="14.25" customHeight="1" x14ac:dyDescent="0.2">
      <c r="A16" s="9" t="s">
        <v>52</v>
      </c>
      <c r="B16" s="51">
        <f>IF(tbl_data!F43=".","s",tbl_data!F43)</f>
        <v>0</v>
      </c>
      <c r="C16" s="52">
        <f>IF(tbl_data!G43=".","s",tbl_data!G43)</f>
        <v>0</v>
      </c>
      <c r="D16" s="52">
        <f>IF(tbl_data!H43=".","s",tbl_data!H43)</f>
        <v>0</v>
      </c>
      <c r="E16" s="52" t="str">
        <f>IF(tbl_data!I43=".","s",tbl_data!I43)</f>
        <v>S</v>
      </c>
      <c r="F16" s="46">
        <f>IF(tbl_data!J43=".","s",tbl_data!J43)</f>
        <v>94</v>
      </c>
      <c r="G16" s="53">
        <f>IF(tbl_data!K43=".","s",tbl_data!K43)</f>
        <v>15</v>
      </c>
    </row>
    <row r="17" spans="1:7" s="14" customFormat="1" ht="14.25" customHeight="1" x14ac:dyDescent="0.2">
      <c r="A17" s="11" t="s">
        <v>53</v>
      </c>
      <c r="B17" s="54">
        <f>IF(tbl_data!F44=".","s",tbl_data!F44)</f>
        <v>1646</v>
      </c>
      <c r="C17" s="55">
        <f>IF(tbl_data!G44=".","s",tbl_data!G44)</f>
        <v>8536</v>
      </c>
      <c r="D17" s="55">
        <f>IF(tbl_data!H44=".","s",tbl_data!H44)</f>
        <v>4249</v>
      </c>
      <c r="E17" s="55">
        <f>IF(tbl_data!I44=".","s",tbl_data!I44)</f>
        <v>1591</v>
      </c>
      <c r="F17" s="47">
        <f>IF(tbl_data!J44=".","s",tbl_data!J44)</f>
        <v>7299</v>
      </c>
      <c r="G17" s="56">
        <f>IF(tbl_data!K44=".","s",tbl_data!K44)</f>
        <v>717</v>
      </c>
    </row>
    <row r="18" spans="1:7" s="14" customFormat="1" ht="14.25" customHeight="1" x14ac:dyDescent="0.2">
      <c r="A18" s="9" t="s">
        <v>54</v>
      </c>
      <c r="B18" s="57">
        <f>IF(tbl_data!F45=".","s",tbl_data!F45)</f>
        <v>151</v>
      </c>
      <c r="C18" s="58">
        <f>IF(tbl_data!G45=".","s",tbl_data!G45)</f>
        <v>929</v>
      </c>
      <c r="D18" s="58">
        <f>IF(tbl_data!H45=".","s",tbl_data!H45)</f>
        <v>405</v>
      </c>
      <c r="E18" s="58">
        <f>IF(tbl_data!I45=".","s",tbl_data!I45)</f>
        <v>153</v>
      </c>
      <c r="F18" s="48">
        <f>IF(tbl_data!J45=".","s",tbl_data!J45)</f>
        <v>635</v>
      </c>
      <c r="G18" s="59">
        <f>IF(tbl_data!K45=".","s",tbl_data!K45)</f>
        <v>114</v>
      </c>
    </row>
    <row r="19" spans="1:7" s="14" customFormat="1" ht="14.25" customHeight="1" x14ac:dyDescent="0.2">
      <c r="A19" s="11" t="s">
        <v>55</v>
      </c>
      <c r="B19" s="54">
        <f>IF(tbl_data!F46=".","s",tbl_data!F46)</f>
        <v>44</v>
      </c>
      <c r="C19" s="55">
        <f>IF(tbl_data!G46=".","s",tbl_data!G46)</f>
        <v>151</v>
      </c>
      <c r="D19" s="55">
        <f>IF(tbl_data!H46=".","s",tbl_data!H46)</f>
        <v>59</v>
      </c>
      <c r="E19" s="55">
        <f>IF(tbl_data!I46=".","s",tbl_data!I46)</f>
        <v>22</v>
      </c>
      <c r="F19" s="47">
        <f>IF(tbl_data!J46=".","s",tbl_data!J46)</f>
        <v>159</v>
      </c>
      <c r="G19" s="56">
        <f>IF(tbl_data!K46=".","s",tbl_data!K46)</f>
        <v>28</v>
      </c>
    </row>
    <row r="20" spans="1:7" s="14" customFormat="1" ht="14.25" customHeight="1" x14ac:dyDescent="0.2">
      <c r="A20" s="9" t="s">
        <v>56</v>
      </c>
      <c r="B20" s="57">
        <f>IF(tbl_data!F47=".","s",tbl_data!F47)</f>
        <v>268</v>
      </c>
      <c r="C20" s="58">
        <f>IF(tbl_data!G47=".","s",tbl_data!G47)</f>
        <v>1705</v>
      </c>
      <c r="D20" s="58">
        <f>IF(tbl_data!H47=".","s",tbl_data!H47)</f>
        <v>853</v>
      </c>
      <c r="E20" s="58">
        <f>IF(tbl_data!I47=".","s",tbl_data!I47)</f>
        <v>391</v>
      </c>
      <c r="F20" s="48">
        <f>IF(tbl_data!J47=".","s",tbl_data!J47)</f>
        <v>2849</v>
      </c>
      <c r="G20" s="59">
        <f>IF(tbl_data!K47=".","s",tbl_data!K47)</f>
        <v>292</v>
      </c>
    </row>
    <row r="21" spans="1:7" s="14" customFormat="1" ht="14.25" customHeight="1" x14ac:dyDescent="0.2">
      <c r="A21" s="11" t="s">
        <v>57</v>
      </c>
      <c r="B21" s="54">
        <f>IF(tbl_data!F48=".","s",tbl_data!F48)</f>
        <v>0</v>
      </c>
      <c r="C21" s="55">
        <f>IF(tbl_data!G48=".","s",tbl_data!G48)</f>
        <v>0</v>
      </c>
      <c r="D21" s="55" t="str">
        <f>IF(tbl_data!H48=".","s",tbl_data!H48)</f>
        <v>S</v>
      </c>
      <c r="E21" s="55">
        <f>IF(tbl_data!I48=".","s",tbl_data!I48)</f>
        <v>6</v>
      </c>
      <c r="F21" s="47">
        <f>IF(tbl_data!J48=".","s",tbl_data!J48)</f>
        <v>454</v>
      </c>
      <c r="G21" s="56">
        <f>IF(tbl_data!K48=".","s",tbl_data!K48)</f>
        <v>62</v>
      </c>
    </row>
    <row r="22" spans="1:7" s="14" customFormat="1" ht="14.25" customHeight="1" x14ac:dyDescent="0.2">
      <c r="A22" s="9" t="s">
        <v>58</v>
      </c>
      <c r="B22" s="57">
        <f>IF(tbl_data!F49=".","s",tbl_data!F49)</f>
        <v>0</v>
      </c>
      <c r="C22" s="58">
        <f>IF(tbl_data!G49=".","s",tbl_data!G49)</f>
        <v>0</v>
      </c>
      <c r="D22" s="58">
        <f>IF(tbl_data!H49=".","s",tbl_data!H49)</f>
        <v>0</v>
      </c>
      <c r="E22" s="58">
        <f>IF(tbl_data!I49=".","s",tbl_data!I49)</f>
        <v>0</v>
      </c>
      <c r="F22" s="48" t="str">
        <f>IF(tbl_data!J49=".","s",tbl_data!J49)</f>
        <v>S</v>
      </c>
      <c r="G22" s="59" t="str">
        <f>IF(tbl_data!K49=".","s",tbl_data!K49)</f>
        <v>S</v>
      </c>
    </row>
    <row r="23" spans="1:7" s="14" customFormat="1" ht="14.25" customHeight="1" x14ac:dyDescent="0.2">
      <c r="A23" s="11" t="s">
        <v>77</v>
      </c>
      <c r="B23" s="54">
        <f>IF(tbl_data!F50=".","s",tbl_data!F50)</f>
        <v>0</v>
      </c>
      <c r="C23" s="55">
        <f>IF(tbl_data!G50=".","s",tbl_data!G50)</f>
        <v>0</v>
      </c>
      <c r="D23" s="55" t="str">
        <f>IF(tbl_data!H50=".","s",tbl_data!H50)</f>
        <v>S</v>
      </c>
      <c r="E23" s="55" t="str">
        <f>IF(tbl_data!I50=".","s",tbl_data!I50)</f>
        <v>S</v>
      </c>
      <c r="F23" s="47" t="str">
        <f>IF(tbl_data!J50=".","s",tbl_data!J50)</f>
        <v>S</v>
      </c>
      <c r="G23" s="56" t="str">
        <f>IF(tbl_data!K50=".","s",tbl_data!K50)</f>
        <v>S</v>
      </c>
    </row>
    <row r="24" spans="1:7" s="14" customFormat="1" ht="14.25" customHeight="1" x14ac:dyDescent="0.2">
      <c r="A24" s="6" t="s">
        <v>91</v>
      </c>
      <c r="B24" s="60"/>
      <c r="C24" s="60"/>
      <c r="D24" s="60"/>
      <c r="E24" s="60"/>
      <c r="F24" s="49"/>
      <c r="G24" s="61"/>
    </row>
    <row r="25" spans="1:7" s="14" customFormat="1" ht="14.25" customHeight="1" x14ac:dyDescent="0.2">
      <c r="A25" s="9" t="s">
        <v>52</v>
      </c>
      <c r="B25" s="51">
        <f>IF(tbl_data!F51=".","s",tbl_data!F51)</f>
        <v>0</v>
      </c>
      <c r="C25" s="52">
        <f>IF(tbl_data!G51=".","s",tbl_data!G51)</f>
        <v>0</v>
      </c>
      <c r="D25" s="52">
        <f>IF(tbl_data!H51=".","s",tbl_data!H51)</f>
        <v>0</v>
      </c>
      <c r="E25" s="52" t="str">
        <f>IF(tbl_data!I51=".","s",tbl_data!I51)</f>
        <v>S</v>
      </c>
      <c r="F25" s="46">
        <f>IF(tbl_data!J51=".","s",tbl_data!J51)</f>
        <v>96</v>
      </c>
      <c r="G25" s="53">
        <f>IF(tbl_data!K51=".","s",tbl_data!K51)</f>
        <v>13</v>
      </c>
    </row>
    <row r="26" spans="1:7" s="14" customFormat="1" ht="14.25" customHeight="1" x14ac:dyDescent="0.2">
      <c r="A26" s="11" t="s">
        <v>53</v>
      </c>
      <c r="B26" s="54">
        <f>IF(tbl_data!F52=".","s",tbl_data!F52)</f>
        <v>260</v>
      </c>
      <c r="C26" s="55">
        <f>IF(tbl_data!G52=".","s",tbl_data!G52)</f>
        <v>4035</v>
      </c>
      <c r="D26" s="55">
        <f>IF(tbl_data!H52=".","s",tbl_data!H52)</f>
        <v>6244</v>
      </c>
      <c r="E26" s="55">
        <f>IF(tbl_data!I52=".","s",tbl_data!I52)</f>
        <v>4213</v>
      </c>
      <c r="F26" s="47">
        <f>IF(tbl_data!J52=".","s",tbl_data!J52)</f>
        <v>20601</v>
      </c>
      <c r="G26" s="56">
        <f>IF(tbl_data!K52=".","s",tbl_data!K52)</f>
        <v>913</v>
      </c>
    </row>
    <row r="27" spans="1:7" s="14" customFormat="1" ht="14.25" customHeight="1" x14ac:dyDescent="0.2">
      <c r="A27" s="9" t="s">
        <v>54</v>
      </c>
      <c r="B27" s="57">
        <f>IF(tbl_data!F53=".","s",tbl_data!F53)</f>
        <v>18</v>
      </c>
      <c r="C27" s="58">
        <f>IF(tbl_data!G53=".","s",tbl_data!G53)</f>
        <v>262</v>
      </c>
      <c r="D27" s="58">
        <f>IF(tbl_data!H53=".","s",tbl_data!H53)</f>
        <v>322</v>
      </c>
      <c r="E27" s="58">
        <f>IF(tbl_data!I53=".","s",tbl_data!I53)</f>
        <v>207</v>
      </c>
      <c r="F27" s="48">
        <f>IF(tbl_data!J53=".","s",tbl_data!J53)</f>
        <v>784</v>
      </c>
      <c r="G27" s="59">
        <f>IF(tbl_data!K53=".","s",tbl_data!K53)</f>
        <v>78</v>
      </c>
    </row>
    <row r="28" spans="1:7" s="14" customFormat="1" ht="14.25" customHeight="1" x14ac:dyDescent="0.2">
      <c r="A28" s="11" t="s">
        <v>55</v>
      </c>
      <c r="B28" s="54">
        <f>IF(tbl_data!F54=".","s",tbl_data!F54)</f>
        <v>0</v>
      </c>
      <c r="C28" s="55">
        <f>IF(tbl_data!G54=".","s",tbl_data!G54)</f>
        <v>10</v>
      </c>
      <c r="D28" s="55">
        <f>IF(tbl_data!H54=".","s",tbl_data!H54)</f>
        <v>17</v>
      </c>
      <c r="E28" s="55">
        <f>IF(tbl_data!I54=".","s",tbl_data!I54)</f>
        <v>6</v>
      </c>
      <c r="F28" s="47">
        <f>IF(tbl_data!J54=".","s",tbl_data!J54)</f>
        <v>67</v>
      </c>
      <c r="G28" s="56" t="str">
        <f>IF(tbl_data!K54=".","s",tbl_data!K54)</f>
        <v>S</v>
      </c>
    </row>
    <row r="29" spans="1:7" s="14" customFormat="1" ht="14.25" customHeight="1" x14ac:dyDescent="0.2">
      <c r="A29" s="9" t="s">
        <v>56</v>
      </c>
      <c r="B29" s="57">
        <f>IF(tbl_data!F55=".","s",tbl_data!F55)</f>
        <v>28</v>
      </c>
      <c r="C29" s="58">
        <f>IF(tbl_data!G55=".","s",tbl_data!G55)</f>
        <v>697</v>
      </c>
      <c r="D29" s="58">
        <f>IF(tbl_data!H55=".","s",tbl_data!H55)</f>
        <v>1012</v>
      </c>
      <c r="E29" s="58">
        <f>IF(tbl_data!I55=".","s",tbl_data!I55)</f>
        <v>864</v>
      </c>
      <c r="F29" s="48">
        <f>IF(tbl_data!J55=".","s",tbl_data!J55)</f>
        <v>7450</v>
      </c>
      <c r="G29" s="59">
        <f>IF(tbl_data!K55=".","s",tbl_data!K55)</f>
        <v>399</v>
      </c>
    </row>
    <row r="30" spans="1:7" s="14" customFormat="1" ht="14.25" customHeight="1" x14ac:dyDescent="0.2">
      <c r="A30" s="11" t="s">
        <v>57</v>
      </c>
      <c r="B30" s="54">
        <f>IF(tbl_data!F56=".","s",tbl_data!F56)</f>
        <v>0</v>
      </c>
      <c r="C30" s="55">
        <f>IF(tbl_data!G56=".","s",tbl_data!G56)</f>
        <v>0</v>
      </c>
      <c r="D30" s="55" t="str">
        <f>IF(tbl_data!H56=".","s",tbl_data!H56)</f>
        <v>S</v>
      </c>
      <c r="E30" s="55" t="str">
        <f>IF(tbl_data!I56=".","s",tbl_data!I56)</f>
        <v>S</v>
      </c>
      <c r="F30" s="47">
        <f>IF(tbl_data!J56=".","s",tbl_data!J56)</f>
        <v>194</v>
      </c>
      <c r="G30" s="56">
        <f>IF(tbl_data!K56=".","s",tbl_data!K56)</f>
        <v>40</v>
      </c>
    </row>
    <row r="31" spans="1:7" s="14" customFormat="1" ht="14.25" customHeight="1" x14ac:dyDescent="0.2">
      <c r="A31" s="9" t="s">
        <v>58</v>
      </c>
      <c r="B31" s="57">
        <f>IF(tbl_data!F57=".","s",tbl_data!F57)</f>
        <v>0</v>
      </c>
      <c r="C31" s="58">
        <f>IF(tbl_data!G57=".","s",tbl_data!G57)</f>
        <v>0</v>
      </c>
      <c r="D31" s="58">
        <f>IF(tbl_data!H57=".","s",tbl_data!H57)</f>
        <v>0</v>
      </c>
      <c r="E31" s="58" t="str">
        <f>IF(tbl_data!I57=".","s",tbl_data!I57)</f>
        <v>S</v>
      </c>
      <c r="F31" s="48" t="str">
        <f>IF(tbl_data!J57=".","s",tbl_data!J57)</f>
        <v>S</v>
      </c>
      <c r="G31" s="59" t="str">
        <f>IF(tbl_data!K57=".","s",tbl_data!K57)</f>
        <v>S</v>
      </c>
    </row>
    <row r="32" spans="1:7" s="14" customFormat="1" ht="14.25" customHeight="1" x14ac:dyDescent="0.2">
      <c r="A32" s="11" t="s">
        <v>77</v>
      </c>
      <c r="B32" s="54">
        <f>IF(tbl_data!F58=".","s",tbl_data!F58)</f>
        <v>0</v>
      </c>
      <c r="C32" s="55">
        <f>IF(tbl_data!G58=".","s",tbl_data!G58)</f>
        <v>0</v>
      </c>
      <c r="D32" s="55" t="str">
        <f>IF(tbl_data!H58=".","s",tbl_data!H58)</f>
        <v>S</v>
      </c>
      <c r="E32" s="55">
        <f>IF(tbl_data!I58=".","s",tbl_data!I58)</f>
        <v>0</v>
      </c>
      <c r="F32" s="47" t="str">
        <f>IF(tbl_data!J58=".","s",tbl_data!J58)</f>
        <v>S</v>
      </c>
      <c r="G32" s="56">
        <f>IF(tbl_data!K58=".","s",tbl_data!K58)</f>
        <v>0</v>
      </c>
    </row>
    <row r="33" spans="1:7" ht="14.25" customHeight="1" x14ac:dyDescent="0.2">
      <c r="A33" s="45" t="s">
        <v>88</v>
      </c>
      <c r="B33" s="60"/>
      <c r="C33" s="60"/>
      <c r="D33" s="60"/>
      <c r="E33" s="60"/>
      <c r="F33" s="49"/>
      <c r="G33" s="61"/>
    </row>
    <row r="34" spans="1:7" ht="14.25" customHeight="1" x14ac:dyDescent="0.2">
      <c r="A34" s="9" t="s">
        <v>52</v>
      </c>
      <c r="B34" s="51">
        <f>IF(tbl_data!F59=".","s",tbl_data!F59)</f>
        <v>0</v>
      </c>
      <c r="C34" s="52">
        <f>IF(tbl_data!G59=".","s",tbl_data!G59)</f>
        <v>0</v>
      </c>
      <c r="D34" s="52">
        <f>IF(tbl_data!H59=".","s",tbl_data!H59)</f>
        <v>0</v>
      </c>
      <c r="E34" s="52" t="str">
        <f>IF(tbl_data!I59=".","s",tbl_data!I59)</f>
        <v>S</v>
      </c>
      <c r="F34" s="46">
        <f>IF(tbl_data!J59=".","s",tbl_data!J59)</f>
        <v>451</v>
      </c>
      <c r="G34" s="53">
        <f>IF(tbl_data!K59=".","s",tbl_data!K59)</f>
        <v>144</v>
      </c>
    </row>
    <row r="35" spans="1:7" ht="14.25" customHeight="1" x14ac:dyDescent="0.2">
      <c r="A35" s="11" t="s">
        <v>53</v>
      </c>
      <c r="B35" s="54">
        <f>IF(tbl_data!F60=".","s",tbl_data!F60)</f>
        <v>127</v>
      </c>
      <c r="C35" s="55">
        <f>IF(tbl_data!G60=".","s",tbl_data!G60)</f>
        <v>751</v>
      </c>
      <c r="D35" s="55">
        <f>IF(tbl_data!H60=".","s",tbl_data!H60)</f>
        <v>346</v>
      </c>
      <c r="E35" s="55">
        <f>IF(tbl_data!I60=".","s",tbl_data!I60)</f>
        <v>114</v>
      </c>
      <c r="F35" s="47">
        <f>IF(tbl_data!J60=".","s",tbl_data!J60)</f>
        <v>845</v>
      </c>
      <c r="G35" s="56">
        <f>IF(tbl_data!K60=".","s",tbl_data!K60)</f>
        <v>333</v>
      </c>
    </row>
    <row r="36" spans="1:7" ht="14.25" customHeight="1" x14ac:dyDescent="0.2">
      <c r="A36" s="9" t="s">
        <v>54</v>
      </c>
      <c r="B36" s="57">
        <f>IF(tbl_data!F61=".","s",tbl_data!F61)</f>
        <v>17</v>
      </c>
      <c r="C36" s="58">
        <f>IF(tbl_data!G61=".","s",tbl_data!G61)</f>
        <v>62</v>
      </c>
      <c r="D36" s="58">
        <f>IF(tbl_data!H61=".","s",tbl_data!H61)</f>
        <v>32</v>
      </c>
      <c r="E36" s="58">
        <f>IF(tbl_data!I61=".","s",tbl_data!I61)</f>
        <v>16</v>
      </c>
      <c r="F36" s="48">
        <f>IF(tbl_data!J61=".","s",tbl_data!J61)</f>
        <v>206</v>
      </c>
      <c r="G36" s="59">
        <f>IF(tbl_data!K61=".","s",tbl_data!K61)</f>
        <v>90</v>
      </c>
    </row>
    <row r="37" spans="1:7" ht="14.25" customHeight="1" x14ac:dyDescent="0.2">
      <c r="A37" s="11" t="s">
        <v>55</v>
      </c>
      <c r="B37" s="54">
        <f>IF(tbl_data!F62=".","s",tbl_data!F62)</f>
        <v>0</v>
      </c>
      <c r="C37" s="55" t="str">
        <f>IF(tbl_data!G62=".","s",tbl_data!G62)</f>
        <v>S</v>
      </c>
      <c r="D37" s="55" t="str">
        <f>IF(tbl_data!H62=".","s",tbl_data!H62)</f>
        <v>S</v>
      </c>
      <c r="E37" s="55">
        <f>IF(tbl_data!I62=".","s",tbl_data!I62)</f>
        <v>0</v>
      </c>
      <c r="F37" s="47">
        <f>IF(tbl_data!J62=".","s",tbl_data!J62)</f>
        <v>20</v>
      </c>
      <c r="G37" s="56">
        <f>IF(tbl_data!K62=".","s",tbl_data!K62)</f>
        <v>11</v>
      </c>
    </row>
    <row r="38" spans="1:7" ht="14.25" customHeight="1" x14ac:dyDescent="0.2">
      <c r="A38" s="9" t="s">
        <v>56</v>
      </c>
      <c r="B38" s="57">
        <f>IF(tbl_data!F63=".","s",tbl_data!F63)</f>
        <v>51</v>
      </c>
      <c r="C38" s="58">
        <f>IF(tbl_data!G63=".","s",tbl_data!G63)</f>
        <v>414</v>
      </c>
      <c r="D38" s="58">
        <f>IF(tbl_data!H63=".","s",tbl_data!H63)</f>
        <v>445</v>
      </c>
      <c r="E38" s="58">
        <f>IF(tbl_data!I63=".","s",tbl_data!I63)</f>
        <v>282</v>
      </c>
      <c r="F38" s="48">
        <f>IF(tbl_data!J63=".","s",tbl_data!J63)</f>
        <v>3285</v>
      </c>
      <c r="G38" s="59">
        <f>IF(tbl_data!K63=".","s",tbl_data!K63)</f>
        <v>917</v>
      </c>
    </row>
    <row r="39" spans="1:7" ht="14.25" customHeight="1" x14ac:dyDescent="0.2">
      <c r="A39" s="11" t="s">
        <v>57</v>
      </c>
      <c r="B39" s="54">
        <f>IF(tbl_data!F64=".","s",tbl_data!F64)</f>
        <v>0</v>
      </c>
      <c r="C39" s="55">
        <f>IF(tbl_data!G64=".","s",tbl_data!G64)</f>
        <v>0</v>
      </c>
      <c r="D39" s="55">
        <f>IF(tbl_data!H64=".","s",tbl_data!H64)</f>
        <v>0</v>
      </c>
      <c r="E39" s="55" t="str">
        <f>IF(tbl_data!I64=".","s",tbl_data!I64)</f>
        <v>S</v>
      </c>
      <c r="F39" s="47">
        <f>IF(tbl_data!J64=".","s",tbl_data!J64)</f>
        <v>1517</v>
      </c>
      <c r="G39" s="56">
        <f>IF(tbl_data!K64=".","s",tbl_data!K64)</f>
        <v>1029</v>
      </c>
    </row>
    <row r="40" spans="1:7" ht="14.25" customHeight="1" x14ac:dyDescent="0.2">
      <c r="A40" s="9" t="s">
        <v>58</v>
      </c>
      <c r="B40" s="57">
        <f>IF(tbl_data!F65=".","s",tbl_data!F65)</f>
        <v>0</v>
      </c>
      <c r="C40" s="58">
        <f>IF(tbl_data!G65=".","s",tbl_data!G65)</f>
        <v>0</v>
      </c>
      <c r="D40" s="58">
        <f>IF(tbl_data!H65=".","s",tbl_data!H65)</f>
        <v>0</v>
      </c>
      <c r="E40" s="58">
        <f>IF(tbl_data!I65=".","s",tbl_data!I65)</f>
        <v>0</v>
      </c>
      <c r="F40" s="48" t="str">
        <f>IF(tbl_data!J65=".","s",tbl_data!J65)</f>
        <v>S</v>
      </c>
      <c r="G40" s="59" t="str">
        <f>IF(tbl_data!K65=".","s",tbl_data!K65)</f>
        <v>S</v>
      </c>
    </row>
    <row r="41" spans="1:7" ht="14.25" customHeight="1" x14ac:dyDescent="0.2">
      <c r="A41" s="11" t="s">
        <v>77</v>
      </c>
      <c r="B41" s="54">
        <f>IF(tbl_data!F66=".","s",tbl_data!F66)</f>
        <v>0</v>
      </c>
      <c r="C41" s="55" t="str">
        <f>IF(tbl_data!G66=".","s",tbl_data!G66)</f>
        <v>S</v>
      </c>
      <c r="D41" s="55" t="str">
        <f>IF(tbl_data!H66=".","s",tbl_data!H66)</f>
        <v>S</v>
      </c>
      <c r="E41" s="55">
        <f>IF(tbl_data!I66=".","s",tbl_data!I66)</f>
        <v>0</v>
      </c>
      <c r="F41" s="47" t="str">
        <f>IF(tbl_data!J66=".","s",tbl_data!J66)</f>
        <v>S</v>
      </c>
      <c r="G41" s="56" t="str">
        <f>IF(tbl_data!K66=".","s",tbl_data!K66)</f>
        <v>S</v>
      </c>
    </row>
    <row r="42" spans="1:7" ht="14.25" customHeight="1" x14ac:dyDescent="0.2">
      <c r="A42" s="6" t="s">
        <v>46</v>
      </c>
      <c r="B42" s="60"/>
      <c r="C42" s="60"/>
      <c r="D42" s="60"/>
      <c r="E42" s="60"/>
      <c r="F42" s="49"/>
      <c r="G42" s="61"/>
    </row>
    <row r="43" spans="1:7" ht="14.25" customHeight="1" x14ac:dyDescent="0.2">
      <c r="A43" s="9" t="s">
        <v>52</v>
      </c>
      <c r="B43" s="51">
        <f>IF(tbl_data!F67=".","s",tbl_data!F67)</f>
        <v>0</v>
      </c>
      <c r="C43" s="52">
        <f>IF(tbl_data!G67=".","s",tbl_data!G67)</f>
        <v>0</v>
      </c>
      <c r="D43" s="52">
        <f>IF(tbl_data!H67=".","s",tbl_data!H67)</f>
        <v>0</v>
      </c>
      <c r="E43" s="52" t="str">
        <f>IF(tbl_data!I67=".","s",tbl_data!I67)</f>
        <v>S</v>
      </c>
      <c r="F43" s="46">
        <f>IF(tbl_data!J67=".","s",tbl_data!J67)</f>
        <v>700</v>
      </c>
      <c r="G43" s="53">
        <f>IF(tbl_data!K67=".","s",tbl_data!K67)</f>
        <v>135</v>
      </c>
    </row>
    <row r="44" spans="1:7" ht="14.25" customHeight="1" x14ac:dyDescent="0.2">
      <c r="A44" s="11" t="s">
        <v>53</v>
      </c>
      <c r="B44" s="54">
        <f>IF(tbl_data!F68=".","s",tbl_data!F68)</f>
        <v>81</v>
      </c>
      <c r="C44" s="55">
        <f>IF(tbl_data!G68=".","s",tbl_data!G68)</f>
        <v>545</v>
      </c>
      <c r="D44" s="55">
        <f>IF(tbl_data!H68=".","s",tbl_data!H68)</f>
        <v>518</v>
      </c>
      <c r="E44" s="55">
        <f>IF(tbl_data!I68=".","s",tbl_data!I68)</f>
        <v>610</v>
      </c>
      <c r="F44" s="47">
        <f>IF(tbl_data!J68=".","s",tbl_data!J68)</f>
        <v>14656</v>
      </c>
      <c r="G44" s="56">
        <f>IF(tbl_data!K68=".","s",tbl_data!K68)</f>
        <v>2180</v>
      </c>
    </row>
    <row r="45" spans="1:7" ht="14.25" customHeight="1" x14ac:dyDescent="0.2">
      <c r="A45" s="9" t="s">
        <v>54</v>
      </c>
      <c r="B45" s="57" t="str">
        <f>IF(tbl_data!F69=".","s",tbl_data!F69)</f>
        <v>S</v>
      </c>
      <c r="C45" s="58">
        <f>IF(tbl_data!G69=".","s",tbl_data!G69)</f>
        <v>113</v>
      </c>
      <c r="D45" s="58">
        <f>IF(tbl_data!H69=".","s",tbl_data!H69)</f>
        <v>76</v>
      </c>
      <c r="E45" s="58">
        <f>IF(tbl_data!I69=".","s",tbl_data!I69)</f>
        <v>66</v>
      </c>
      <c r="F45" s="48">
        <f>IF(tbl_data!J69=".","s",tbl_data!J69)</f>
        <v>1399</v>
      </c>
      <c r="G45" s="59">
        <f>IF(tbl_data!K69=".","s",tbl_data!K69)</f>
        <v>297</v>
      </c>
    </row>
    <row r="46" spans="1:7" ht="14.25" customHeight="1" x14ac:dyDescent="0.2">
      <c r="A46" s="11" t="s">
        <v>55</v>
      </c>
      <c r="B46" s="54" t="str">
        <f>IF(tbl_data!F70=".","s",tbl_data!F70)</f>
        <v>S</v>
      </c>
      <c r="C46" s="55">
        <f>IF(tbl_data!G70=".","s",tbl_data!G70)</f>
        <v>9</v>
      </c>
      <c r="D46" s="55">
        <f>IF(tbl_data!H70=".","s",tbl_data!H70)</f>
        <v>16</v>
      </c>
      <c r="E46" s="55" t="str">
        <f>IF(tbl_data!I70=".","s",tbl_data!I70)</f>
        <v>S</v>
      </c>
      <c r="F46" s="47">
        <f>IF(tbl_data!J70=".","s",tbl_data!J70)</f>
        <v>381</v>
      </c>
      <c r="G46" s="56">
        <f>IF(tbl_data!K70=".","s",tbl_data!K70)</f>
        <v>76</v>
      </c>
    </row>
    <row r="47" spans="1:7" ht="14.25" customHeight="1" x14ac:dyDescent="0.2">
      <c r="A47" s="9" t="s">
        <v>56</v>
      </c>
      <c r="B47" s="57">
        <f>IF(tbl_data!F71=".","s",tbl_data!F71)</f>
        <v>8</v>
      </c>
      <c r="C47" s="58">
        <f>IF(tbl_data!G71=".","s",tbl_data!G71)</f>
        <v>104</v>
      </c>
      <c r="D47" s="58">
        <f>IF(tbl_data!H71=".","s",tbl_data!H71)</f>
        <v>148</v>
      </c>
      <c r="E47" s="58">
        <f>IF(tbl_data!I71=".","s",tbl_data!I71)</f>
        <v>250</v>
      </c>
      <c r="F47" s="48">
        <f>IF(tbl_data!J71=".","s",tbl_data!J71)</f>
        <v>11271</v>
      </c>
      <c r="G47" s="59">
        <f>IF(tbl_data!K71=".","s",tbl_data!K71)</f>
        <v>1742</v>
      </c>
    </row>
    <row r="48" spans="1:7" ht="14.25" customHeight="1" x14ac:dyDescent="0.2">
      <c r="A48" s="11" t="s">
        <v>57</v>
      </c>
      <c r="B48" s="54">
        <f>IF(tbl_data!F72=".","s",tbl_data!F72)</f>
        <v>0</v>
      </c>
      <c r="C48" s="55">
        <f>IF(tbl_data!G72=".","s",tbl_data!G72)</f>
        <v>0</v>
      </c>
      <c r="D48" s="55">
        <f>IF(tbl_data!H72=".","s",tbl_data!H72)</f>
        <v>0</v>
      </c>
      <c r="E48" s="55" t="str">
        <f>IF(tbl_data!I72=".","s",tbl_data!I72)</f>
        <v>S</v>
      </c>
      <c r="F48" s="47">
        <f>IF(tbl_data!J72=".","s",tbl_data!J72)</f>
        <v>1692</v>
      </c>
      <c r="G48" s="56">
        <f>IF(tbl_data!K72=".","s",tbl_data!K72)</f>
        <v>365</v>
      </c>
    </row>
    <row r="49" spans="1:7" ht="14.25" customHeight="1" x14ac:dyDescent="0.2">
      <c r="A49" s="9" t="s">
        <v>58</v>
      </c>
      <c r="B49" s="57">
        <f>IF(tbl_data!F73=".","s",tbl_data!F73)</f>
        <v>0</v>
      </c>
      <c r="C49" s="58">
        <f>IF(tbl_data!G73=".","s",tbl_data!G73)</f>
        <v>0</v>
      </c>
      <c r="D49" s="58">
        <f>IF(tbl_data!H73=".","s",tbl_data!H73)</f>
        <v>0</v>
      </c>
      <c r="E49" s="58">
        <f>IF(tbl_data!I73=".","s",tbl_data!I73)</f>
        <v>0</v>
      </c>
      <c r="F49" s="48">
        <f>IF(tbl_data!J73=".","s",tbl_data!J73)</f>
        <v>12</v>
      </c>
      <c r="G49" s="59" t="str">
        <f>IF(tbl_data!K73=".","s",tbl_data!K73)</f>
        <v>S</v>
      </c>
    </row>
    <row r="50" spans="1:7" ht="14.25" customHeight="1" x14ac:dyDescent="0.2">
      <c r="A50" s="33" t="s">
        <v>77</v>
      </c>
      <c r="B50" s="62">
        <f>IF(tbl_data!F74=".","s",tbl_data!F74)</f>
        <v>0</v>
      </c>
      <c r="C50" s="63">
        <f>IF(tbl_data!G74=".","s",tbl_data!G74)</f>
        <v>0</v>
      </c>
      <c r="D50" s="63">
        <f>IF(tbl_data!H74=".","s",tbl_data!H74)</f>
        <v>0</v>
      </c>
      <c r="E50" s="63">
        <f>IF(tbl_data!I74=".","s",tbl_data!I74)</f>
        <v>0</v>
      </c>
      <c r="F50" s="50">
        <f>IF(tbl_data!J74=".","s",tbl_data!J74)</f>
        <v>0</v>
      </c>
      <c r="G50" s="64" t="str">
        <f>IF(tbl_data!K74=".","s",tbl_data!K74)</f>
        <v>S</v>
      </c>
    </row>
    <row r="51" spans="1:7" s="17" customFormat="1" ht="10.5" customHeight="1" x14ac:dyDescent="0.25">
      <c r="A51" s="141" t="s">
        <v>86</v>
      </c>
      <c r="B51" s="141"/>
      <c r="C51" s="141"/>
      <c r="D51" s="141"/>
      <c r="E51" s="141"/>
      <c r="F51" s="141"/>
      <c r="G51" s="141"/>
    </row>
    <row r="52" spans="1:7" ht="9" customHeight="1" x14ac:dyDescent="0.2">
      <c r="A52" s="133" t="s">
        <v>76</v>
      </c>
      <c r="B52" s="133"/>
      <c r="C52" s="133"/>
      <c r="D52" s="133"/>
      <c r="E52" s="133"/>
      <c r="F52" s="133"/>
      <c r="G52" s="133"/>
    </row>
  </sheetData>
  <mergeCells count="6">
    <mergeCell ref="A52:G52"/>
    <mergeCell ref="A1:G1"/>
    <mergeCell ref="A2:G2"/>
    <mergeCell ref="A4:A5"/>
    <mergeCell ref="B4:G4"/>
    <mergeCell ref="A51:G51"/>
  </mergeCells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6" tint="0.59999389629810485"/>
  </sheetPr>
  <dimension ref="A1:H25"/>
  <sheetViews>
    <sheetView zoomScaleNormal="100" workbookViewId="0">
      <selection activeCell="I22" sqref="I22"/>
    </sheetView>
  </sheetViews>
  <sheetFormatPr defaultRowHeight="14.25" x14ac:dyDescent="0.2"/>
  <cols>
    <col min="1" max="1" width="46.42578125" style="5" customWidth="1"/>
    <col min="2" max="2" width="7.28515625" style="5" customWidth="1"/>
    <col min="3" max="3" width="7.28515625" style="4" customWidth="1"/>
    <col min="4" max="4" width="7.28515625" style="5" customWidth="1"/>
    <col min="5" max="5" width="7.28515625" style="4" customWidth="1"/>
    <col min="6" max="6" width="7.28515625" style="5" customWidth="1"/>
    <col min="7" max="7" width="7.28515625" style="4" customWidth="1"/>
    <col min="8" max="16384" width="9.140625" style="5"/>
  </cols>
  <sheetData>
    <row r="1" spans="1:8" s="1" customFormat="1" ht="24" customHeight="1" x14ac:dyDescent="0.25">
      <c r="A1" s="134" t="s">
        <v>101</v>
      </c>
      <c r="B1" s="134"/>
      <c r="C1" s="134"/>
      <c r="D1" s="134"/>
      <c r="E1" s="134"/>
      <c r="F1" s="134"/>
      <c r="G1" s="134"/>
    </row>
    <row r="2" spans="1:8" s="1" customFormat="1" x14ac:dyDescent="0.25">
      <c r="A2" s="135" t="s">
        <v>78</v>
      </c>
      <c r="B2" s="135"/>
      <c r="C2" s="135"/>
      <c r="D2" s="135"/>
      <c r="E2" s="135"/>
      <c r="F2" s="135"/>
      <c r="G2" s="135"/>
    </row>
    <row r="3" spans="1:8" s="2" customFormat="1" ht="7.5" customHeight="1" x14ac:dyDescent="0.2">
      <c r="C3" s="3"/>
      <c r="E3" s="3"/>
      <c r="G3" s="3"/>
    </row>
    <row r="4" spans="1:8" ht="37.5" customHeight="1" x14ac:dyDescent="0.2">
      <c r="A4" s="136" t="s">
        <v>73</v>
      </c>
      <c r="B4" s="138" t="s">
        <v>90</v>
      </c>
      <c r="C4" s="139"/>
      <c r="D4" s="139"/>
      <c r="E4" s="139"/>
      <c r="F4" s="139"/>
      <c r="G4" s="140"/>
      <c r="H4" s="4"/>
    </row>
    <row r="5" spans="1:8" ht="26.25" customHeight="1" x14ac:dyDescent="0.2">
      <c r="A5" s="137"/>
      <c r="B5" s="18" t="s">
        <v>50</v>
      </c>
      <c r="C5" s="32" t="s">
        <v>32</v>
      </c>
      <c r="D5" s="32" t="s">
        <v>33</v>
      </c>
      <c r="E5" s="32" t="s">
        <v>31</v>
      </c>
      <c r="F5" s="32" t="s">
        <v>14</v>
      </c>
      <c r="G5" s="19" t="s">
        <v>51</v>
      </c>
      <c r="H5" s="4"/>
    </row>
    <row r="6" spans="1:8" ht="14.25" customHeight="1" x14ac:dyDescent="0.2">
      <c r="A6" s="6" t="s">
        <v>65</v>
      </c>
      <c r="B6" s="7"/>
      <c r="C6" s="42"/>
      <c r="D6" s="42"/>
      <c r="E6" s="42"/>
      <c r="F6" s="42"/>
      <c r="G6" s="8"/>
    </row>
    <row r="7" spans="1:8" ht="14.25" customHeight="1" x14ac:dyDescent="0.2">
      <c r="A7" s="9" t="s">
        <v>52</v>
      </c>
      <c r="B7" s="51">
        <f>IF(tbl_data!F75=".","s",tbl_data!F75)</f>
        <v>0</v>
      </c>
      <c r="C7" s="52">
        <f>IF(tbl_data!G75=".","s",tbl_data!G75)</f>
        <v>0</v>
      </c>
      <c r="D7" s="52">
        <f>IF(tbl_data!H75=".","s",tbl_data!H75)</f>
        <v>0</v>
      </c>
      <c r="E7" s="52">
        <f>IF(tbl_data!I75=".","s",tbl_data!I75)</f>
        <v>9</v>
      </c>
      <c r="F7" s="46">
        <f>IF(tbl_data!J75=".","s",tbl_data!J75)</f>
        <v>576</v>
      </c>
      <c r="G7" s="53">
        <f>IF(tbl_data!K75=".","s",tbl_data!K75)</f>
        <v>225</v>
      </c>
    </row>
    <row r="8" spans="1:8" ht="14.25" customHeight="1" x14ac:dyDescent="0.2">
      <c r="A8" s="11" t="s">
        <v>53</v>
      </c>
      <c r="B8" s="54">
        <f>IF(tbl_data!F76=".","s",tbl_data!F76)</f>
        <v>72</v>
      </c>
      <c r="C8" s="55">
        <f>IF(tbl_data!G76=".","s",tbl_data!G76)</f>
        <v>554</v>
      </c>
      <c r="D8" s="55">
        <f>IF(tbl_data!H76=".","s",tbl_data!H76)</f>
        <v>429</v>
      </c>
      <c r="E8" s="55">
        <f>IF(tbl_data!I76=".","s",tbl_data!I76)</f>
        <v>281</v>
      </c>
      <c r="F8" s="47">
        <f>IF(tbl_data!J76=".","s",tbl_data!J76)</f>
        <v>3399</v>
      </c>
      <c r="G8" s="56">
        <f>IF(tbl_data!K76=".","s",tbl_data!K76)</f>
        <v>1054</v>
      </c>
    </row>
    <row r="9" spans="1:8" ht="14.25" customHeight="1" x14ac:dyDescent="0.2">
      <c r="A9" s="9" t="s">
        <v>54</v>
      </c>
      <c r="B9" s="57">
        <f>IF(tbl_data!F77=".","s",tbl_data!F77)</f>
        <v>198</v>
      </c>
      <c r="C9" s="58">
        <f>IF(tbl_data!G77=".","s",tbl_data!G77)</f>
        <v>1676</v>
      </c>
      <c r="D9" s="58">
        <f>IF(tbl_data!H77=".","s",tbl_data!H77)</f>
        <v>1642</v>
      </c>
      <c r="E9" s="58">
        <f>IF(tbl_data!I77=".","s",tbl_data!I77)</f>
        <v>1106</v>
      </c>
      <c r="F9" s="48">
        <f>IF(tbl_data!J77=".","s",tbl_data!J77)</f>
        <v>11557</v>
      </c>
      <c r="G9" s="59">
        <f>IF(tbl_data!K77=".","s",tbl_data!K77)</f>
        <v>3502</v>
      </c>
    </row>
    <row r="10" spans="1:8" ht="14.25" customHeight="1" x14ac:dyDescent="0.2">
      <c r="A10" s="11" t="s">
        <v>55</v>
      </c>
      <c r="B10" s="54">
        <f>IF(tbl_data!F78=".","s",tbl_data!F78)</f>
        <v>55</v>
      </c>
      <c r="C10" s="55">
        <f>IF(tbl_data!G78=".","s",tbl_data!G78)</f>
        <v>330</v>
      </c>
      <c r="D10" s="55">
        <f>IF(tbl_data!H78=".","s",tbl_data!H78)</f>
        <v>303</v>
      </c>
      <c r="E10" s="55">
        <f>IF(tbl_data!I78=".","s",tbl_data!I78)</f>
        <v>171</v>
      </c>
      <c r="F10" s="47">
        <f>IF(tbl_data!J78=".","s",tbl_data!J78)</f>
        <v>1739</v>
      </c>
      <c r="G10" s="56">
        <f>IF(tbl_data!K78=".","s",tbl_data!K78)</f>
        <v>359</v>
      </c>
    </row>
    <row r="11" spans="1:8" ht="14.25" customHeight="1" x14ac:dyDescent="0.2">
      <c r="A11" s="9" t="s">
        <v>56</v>
      </c>
      <c r="B11" s="57">
        <f>IF(tbl_data!F79=".","s",tbl_data!F79)</f>
        <v>12</v>
      </c>
      <c r="C11" s="58">
        <f>IF(tbl_data!G79=".","s",tbl_data!G79)</f>
        <v>78</v>
      </c>
      <c r="D11" s="58">
        <f>IF(tbl_data!H79=".","s",tbl_data!H79)</f>
        <v>102</v>
      </c>
      <c r="E11" s="58">
        <f>IF(tbl_data!I79=".","s",tbl_data!I79)</f>
        <v>106</v>
      </c>
      <c r="F11" s="48">
        <f>IF(tbl_data!J79=".","s",tbl_data!J79)</f>
        <v>2330</v>
      </c>
      <c r="G11" s="59">
        <f>IF(tbl_data!K79=".","s",tbl_data!K79)</f>
        <v>709</v>
      </c>
    </row>
    <row r="12" spans="1:8" ht="14.25" customHeight="1" x14ac:dyDescent="0.2">
      <c r="A12" s="11" t="s">
        <v>57</v>
      </c>
      <c r="B12" s="54">
        <f>IF(tbl_data!F80=".","s",tbl_data!F80)</f>
        <v>0</v>
      </c>
      <c r="C12" s="55">
        <f>IF(tbl_data!G80=".","s",tbl_data!G80)</f>
        <v>0</v>
      </c>
      <c r="D12" s="55">
        <f>IF(tbl_data!H80=".","s",tbl_data!H80)</f>
        <v>0</v>
      </c>
      <c r="E12" s="55" t="str">
        <f>IF(tbl_data!I80=".","s",tbl_data!I80)</f>
        <v>S</v>
      </c>
      <c r="F12" s="47">
        <f>IF(tbl_data!J80=".","s",tbl_data!J80)</f>
        <v>367</v>
      </c>
      <c r="G12" s="56">
        <f>IF(tbl_data!K80=".","s",tbl_data!K80)</f>
        <v>222</v>
      </c>
    </row>
    <row r="13" spans="1:8" ht="14.25" customHeight="1" x14ac:dyDescent="0.2">
      <c r="A13" s="9" t="s">
        <v>58</v>
      </c>
      <c r="B13" s="57">
        <f>IF(tbl_data!F81=".","s",tbl_data!F81)</f>
        <v>0</v>
      </c>
      <c r="C13" s="58">
        <f>IF(tbl_data!G81=".","s",tbl_data!G81)</f>
        <v>0</v>
      </c>
      <c r="D13" s="58">
        <f>IF(tbl_data!H81=".","s",tbl_data!H81)</f>
        <v>0</v>
      </c>
      <c r="E13" s="58" t="str">
        <f>IF(tbl_data!I81=".","s",tbl_data!I81)</f>
        <v>S</v>
      </c>
      <c r="F13" s="48">
        <f>IF(tbl_data!J81=".","s",tbl_data!J81)</f>
        <v>38</v>
      </c>
      <c r="G13" s="59">
        <f>IF(tbl_data!K81=".","s",tbl_data!K81)</f>
        <v>32</v>
      </c>
    </row>
    <row r="14" spans="1:8" ht="14.25" customHeight="1" x14ac:dyDescent="0.2">
      <c r="A14" s="11" t="s">
        <v>77</v>
      </c>
      <c r="B14" s="54">
        <f>IF(tbl_data!F82=".","s",tbl_data!F82)</f>
        <v>0</v>
      </c>
      <c r="C14" s="55">
        <f>IF(tbl_data!G82=".","s",tbl_data!G82)</f>
        <v>0</v>
      </c>
      <c r="D14" s="55">
        <f>IF(tbl_data!H82=".","s",tbl_data!H82)</f>
        <v>0</v>
      </c>
      <c r="E14" s="55">
        <f>IF(tbl_data!I82=".","s",tbl_data!I82)</f>
        <v>0</v>
      </c>
      <c r="F14" s="47">
        <f>IF(tbl_data!J82=".","s",tbl_data!J82)</f>
        <v>0</v>
      </c>
      <c r="G14" s="56">
        <f>IF(tbl_data!K82=".","s",tbl_data!K82)</f>
        <v>0</v>
      </c>
    </row>
    <row r="15" spans="1:8" ht="14.25" customHeight="1" x14ac:dyDescent="0.2">
      <c r="A15" s="6" t="s">
        <v>48</v>
      </c>
      <c r="B15" s="60"/>
      <c r="C15" s="60"/>
      <c r="D15" s="60"/>
      <c r="E15" s="60"/>
      <c r="F15" s="49"/>
      <c r="G15" s="61"/>
    </row>
    <row r="16" spans="1:8" ht="14.25" customHeight="1" x14ac:dyDescent="0.2">
      <c r="A16" s="9" t="s">
        <v>52</v>
      </c>
      <c r="B16" s="51">
        <f>IF(tbl_data!F83=".","s",tbl_data!F83)</f>
        <v>0</v>
      </c>
      <c r="C16" s="52">
        <f>IF(tbl_data!G83=".","s",tbl_data!G83)</f>
        <v>0</v>
      </c>
      <c r="D16" s="52">
        <f>IF(tbl_data!H83=".","s",tbl_data!H83)</f>
        <v>0</v>
      </c>
      <c r="E16" s="52">
        <f>IF(tbl_data!I83=".","s",tbl_data!I83)</f>
        <v>0</v>
      </c>
      <c r="F16" s="46" t="str">
        <f>IF(tbl_data!J83=".","s",tbl_data!J83)</f>
        <v>S</v>
      </c>
      <c r="G16" s="53" t="str">
        <f>IF(tbl_data!K83=".","s",tbl_data!K83)</f>
        <v>S</v>
      </c>
    </row>
    <row r="17" spans="1:7" ht="14.25" customHeight="1" x14ac:dyDescent="0.2">
      <c r="A17" s="11" t="s">
        <v>53</v>
      </c>
      <c r="B17" s="54" t="str">
        <f>IF(tbl_data!F84=".","s",tbl_data!F84)</f>
        <v>S</v>
      </c>
      <c r="C17" s="55">
        <f>IF(tbl_data!G84=".","s",tbl_data!G84)</f>
        <v>11</v>
      </c>
      <c r="D17" s="55">
        <f>IF(tbl_data!H84=".","s",tbl_data!H84)</f>
        <v>30</v>
      </c>
      <c r="E17" s="55">
        <f>IF(tbl_data!I84=".","s",tbl_data!I84)</f>
        <v>9</v>
      </c>
      <c r="F17" s="47">
        <f>IF(tbl_data!J84=".","s",tbl_data!J84)</f>
        <v>173</v>
      </c>
      <c r="G17" s="56">
        <f>IF(tbl_data!K84=".","s",tbl_data!K84)</f>
        <v>91</v>
      </c>
    </row>
    <row r="18" spans="1:7" ht="14.25" customHeight="1" x14ac:dyDescent="0.2">
      <c r="A18" s="9" t="s">
        <v>54</v>
      </c>
      <c r="B18" s="57">
        <f>IF(tbl_data!F85=".","s",tbl_data!F85)</f>
        <v>0</v>
      </c>
      <c r="C18" s="58">
        <f>IF(tbl_data!G85=".","s",tbl_data!G85)</f>
        <v>18</v>
      </c>
      <c r="D18" s="58">
        <f>IF(tbl_data!H85=".","s",tbl_data!H85)</f>
        <v>26</v>
      </c>
      <c r="E18" s="58" t="str">
        <f>IF(tbl_data!I85=".","s",tbl_data!I85)</f>
        <v>S</v>
      </c>
      <c r="F18" s="48">
        <f>IF(tbl_data!J85=".","s",tbl_data!J85)</f>
        <v>128</v>
      </c>
      <c r="G18" s="59">
        <f>IF(tbl_data!K85=".","s",tbl_data!K85)</f>
        <v>70</v>
      </c>
    </row>
    <row r="19" spans="1:7" ht="14.25" customHeight="1" x14ac:dyDescent="0.2">
      <c r="A19" s="11" t="s">
        <v>55</v>
      </c>
      <c r="B19" s="54">
        <f>IF(tbl_data!F86=".","s",tbl_data!F86)</f>
        <v>0</v>
      </c>
      <c r="C19" s="55">
        <f>IF(tbl_data!G86=".","s",tbl_data!G86)</f>
        <v>27</v>
      </c>
      <c r="D19" s="55">
        <f>IF(tbl_data!H86=".","s",tbl_data!H86)</f>
        <v>51</v>
      </c>
      <c r="E19" s="55">
        <f>IF(tbl_data!I86=".","s",tbl_data!I86)</f>
        <v>34</v>
      </c>
      <c r="F19" s="47">
        <f>IF(tbl_data!J86=".","s",tbl_data!J86)</f>
        <v>1079</v>
      </c>
      <c r="G19" s="56">
        <f>IF(tbl_data!K86=".","s",tbl_data!K86)</f>
        <v>273</v>
      </c>
    </row>
    <row r="20" spans="1:7" ht="14.25" customHeight="1" x14ac:dyDescent="0.2">
      <c r="A20" s="9" t="s">
        <v>56</v>
      </c>
      <c r="B20" s="57">
        <f>IF(tbl_data!F87=".","s",tbl_data!F87)</f>
        <v>0</v>
      </c>
      <c r="C20" s="58">
        <f>IF(tbl_data!G87=".","s",tbl_data!G87)</f>
        <v>0</v>
      </c>
      <c r="D20" s="58">
        <f>IF(tbl_data!H87=".","s",tbl_data!H87)</f>
        <v>0</v>
      </c>
      <c r="E20" s="58" t="str">
        <f>IF(tbl_data!I87=".","s",tbl_data!I87)</f>
        <v>S</v>
      </c>
      <c r="F20" s="48">
        <f>IF(tbl_data!J87=".","s",tbl_data!J87)</f>
        <v>15</v>
      </c>
      <c r="G20" s="59" t="str">
        <f>IF(tbl_data!K87=".","s",tbl_data!K87)</f>
        <v>S</v>
      </c>
    </row>
    <row r="21" spans="1:7" ht="14.25" customHeight="1" x14ac:dyDescent="0.2">
      <c r="A21" s="11" t="s">
        <v>57</v>
      </c>
      <c r="B21" s="54">
        <f>IF(tbl_data!F88=".","s",tbl_data!F88)</f>
        <v>0</v>
      </c>
      <c r="C21" s="55" t="str">
        <f>IF(tbl_data!G88=".","s",tbl_data!G88)</f>
        <v>S</v>
      </c>
      <c r="D21" s="55" t="str">
        <f>IF(tbl_data!H88=".","s",tbl_data!H88)</f>
        <v>S</v>
      </c>
      <c r="E21" s="55">
        <f>IF(tbl_data!I88=".","s",tbl_data!I88)</f>
        <v>6</v>
      </c>
      <c r="F21" s="47">
        <f>IF(tbl_data!J88=".","s",tbl_data!J88)</f>
        <v>1572</v>
      </c>
      <c r="G21" s="56">
        <f>IF(tbl_data!K88=".","s",tbl_data!K88)</f>
        <v>794</v>
      </c>
    </row>
    <row r="22" spans="1:7" ht="14.25" customHeight="1" x14ac:dyDescent="0.2">
      <c r="A22" s="9" t="s">
        <v>58</v>
      </c>
      <c r="B22" s="57">
        <f>IF(tbl_data!F89=".","s",tbl_data!F89)</f>
        <v>0</v>
      </c>
      <c r="C22" s="58">
        <f>IF(tbl_data!G89=".","s",tbl_data!G89)</f>
        <v>0</v>
      </c>
      <c r="D22" s="58" t="str">
        <f>IF(tbl_data!H89=".","s",tbl_data!H89)</f>
        <v>S</v>
      </c>
      <c r="E22" s="58">
        <f>IF(tbl_data!I89=".","s",tbl_data!I89)</f>
        <v>12</v>
      </c>
      <c r="F22" s="48">
        <f>IF(tbl_data!J89=".","s",tbl_data!J89)</f>
        <v>1043</v>
      </c>
      <c r="G22" s="59">
        <f>IF(tbl_data!K89=".","s",tbl_data!K89)</f>
        <v>443</v>
      </c>
    </row>
    <row r="23" spans="1:7" ht="14.25" customHeight="1" x14ac:dyDescent="0.2">
      <c r="A23" s="33" t="s">
        <v>77</v>
      </c>
      <c r="B23" s="62" t="str">
        <f>IF(tbl_data!F90=".","s",tbl_data!F90)</f>
        <v>S</v>
      </c>
      <c r="C23" s="63" t="str">
        <f>IF(tbl_data!G90=".","s",tbl_data!G90)</f>
        <v>S</v>
      </c>
      <c r="D23" s="63">
        <f>IF(tbl_data!H90=".","s",tbl_data!H90)</f>
        <v>0</v>
      </c>
      <c r="E23" s="63">
        <f>IF(tbl_data!I90=".","s",tbl_data!I90)</f>
        <v>0</v>
      </c>
      <c r="F23" s="50" t="str">
        <f>IF(tbl_data!J90=".","s",tbl_data!J90)</f>
        <v>S</v>
      </c>
      <c r="G23" s="64">
        <f>IF(tbl_data!K90=".","s",tbl_data!K90)</f>
        <v>0</v>
      </c>
    </row>
    <row r="24" spans="1:7" s="17" customFormat="1" ht="10.5" customHeight="1" x14ac:dyDescent="0.25">
      <c r="A24" s="141" t="s">
        <v>86</v>
      </c>
      <c r="B24" s="141"/>
      <c r="C24" s="141"/>
      <c r="D24" s="141"/>
      <c r="E24" s="141"/>
      <c r="F24" s="141"/>
      <c r="G24" s="141"/>
    </row>
    <row r="25" spans="1:7" ht="9" customHeight="1" x14ac:dyDescent="0.2">
      <c r="A25" s="133" t="s">
        <v>76</v>
      </c>
      <c r="B25" s="133"/>
      <c r="C25" s="133"/>
      <c r="D25" s="133"/>
      <c r="E25" s="133"/>
      <c r="F25" s="133"/>
      <c r="G25" s="133"/>
    </row>
  </sheetData>
  <mergeCells count="6">
    <mergeCell ref="A25:G25"/>
    <mergeCell ref="A1:G1"/>
    <mergeCell ref="A2:G2"/>
    <mergeCell ref="A4:A5"/>
    <mergeCell ref="B4:G4"/>
    <mergeCell ref="A24:G24"/>
  </mergeCells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9" tint="0.39997558519241921"/>
  </sheetPr>
  <dimension ref="A1:H43"/>
  <sheetViews>
    <sheetView zoomScaleNormal="100" workbookViewId="0">
      <selection sqref="A1:G1"/>
    </sheetView>
  </sheetViews>
  <sheetFormatPr defaultRowHeight="14.25" x14ac:dyDescent="0.2"/>
  <cols>
    <col min="1" max="1" width="46.42578125" style="5" customWidth="1"/>
    <col min="2" max="2" width="7.28515625" style="5" customWidth="1"/>
    <col min="3" max="3" width="7.28515625" style="4" customWidth="1"/>
    <col min="4" max="4" width="7.28515625" style="5" customWidth="1"/>
    <col min="5" max="5" width="7.28515625" style="4" customWidth="1"/>
    <col min="6" max="6" width="7.28515625" style="5" customWidth="1"/>
    <col min="7" max="7" width="7.28515625" style="4" customWidth="1"/>
    <col min="8" max="16384" width="9.140625" style="5"/>
  </cols>
  <sheetData>
    <row r="1" spans="1:8" s="1" customFormat="1" ht="24" customHeight="1" x14ac:dyDescent="0.25">
      <c r="A1" s="134" t="s">
        <v>96</v>
      </c>
      <c r="B1" s="134"/>
      <c r="C1" s="134"/>
      <c r="D1" s="134"/>
      <c r="E1" s="134"/>
      <c r="F1" s="134"/>
      <c r="G1" s="134"/>
    </row>
    <row r="2" spans="1:8" s="1" customFormat="1" x14ac:dyDescent="0.25">
      <c r="A2" s="135" t="s">
        <v>74</v>
      </c>
      <c r="B2" s="135"/>
      <c r="C2" s="135"/>
      <c r="D2" s="135"/>
      <c r="E2" s="135"/>
      <c r="F2" s="135"/>
      <c r="G2" s="135"/>
    </row>
    <row r="3" spans="1:8" s="2" customFormat="1" ht="7.5" customHeight="1" x14ac:dyDescent="0.2">
      <c r="C3" s="3"/>
      <c r="E3" s="3"/>
      <c r="G3" s="3"/>
    </row>
    <row r="4" spans="1:8" ht="37.5" customHeight="1" x14ac:dyDescent="0.2">
      <c r="A4" s="136" t="s">
        <v>73</v>
      </c>
      <c r="B4" s="138" t="s">
        <v>75</v>
      </c>
      <c r="C4" s="139"/>
      <c r="D4" s="139"/>
      <c r="E4" s="139"/>
      <c r="F4" s="139"/>
      <c r="G4" s="140"/>
      <c r="H4" s="4"/>
    </row>
    <row r="5" spans="1:8" ht="26.25" customHeight="1" x14ac:dyDescent="0.2">
      <c r="A5" s="137"/>
      <c r="B5" s="18" t="s">
        <v>50</v>
      </c>
      <c r="C5" s="32" t="s">
        <v>32</v>
      </c>
      <c r="D5" s="32" t="s">
        <v>33</v>
      </c>
      <c r="E5" s="32" t="s">
        <v>31</v>
      </c>
      <c r="F5" s="32" t="s">
        <v>14</v>
      </c>
      <c r="G5" s="19" t="s">
        <v>51</v>
      </c>
      <c r="H5" s="4"/>
    </row>
    <row r="6" spans="1:8" ht="14.25" customHeight="1" x14ac:dyDescent="0.2">
      <c r="A6" s="6" t="s">
        <v>62</v>
      </c>
      <c r="B6" s="7"/>
      <c r="C6" s="42"/>
      <c r="D6" s="42"/>
      <c r="E6" s="42"/>
      <c r="F6" s="42"/>
      <c r="G6" s="8"/>
    </row>
    <row r="7" spans="1:8" ht="14.25" customHeight="1" x14ac:dyDescent="0.2">
      <c r="A7" s="9" t="s">
        <v>52</v>
      </c>
      <c r="B7" s="34">
        <f>tbl_data!L3</f>
        <v>0</v>
      </c>
      <c r="C7" s="35">
        <f>tbl_data!M3</f>
        <v>0</v>
      </c>
      <c r="D7" s="35">
        <f>tbl_data!N3</f>
        <v>0</v>
      </c>
      <c r="E7" s="35" t="str">
        <f>tbl_data!O3</f>
        <v>s</v>
      </c>
      <c r="F7" s="35">
        <f>tbl_data!P3</f>
        <v>2.2856598652413038</v>
      </c>
      <c r="G7" s="10">
        <f>tbl_data!Q3</f>
        <v>3.790613718411552</v>
      </c>
    </row>
    <row r="8" spans="1:8" ht="14.25" customHeight="1" x14ac:dyDescent="0.2">
      <c r="A8" s="11" t="s">
        <v>53</v>
      </c>
      <c r="B8" s="36">
        <f>tbl_data!L4</f>
        <v>70.630372492836685</v>
      </c>
      <c r="C8" s="37">
        <f>tbl_data!M4</f>
        <v>63.499550763701706</v>
      </c>
      <c r="D8" s="37">
        <f>tbl_data!N4</f>
        <v>58.247851400055453</v>
      </c>
      <c r="E8" s="37">
        <f>tbl_data!O4</f>
        <v>42.495711835334475</v>
      </c>
      <c r="F8" s="37">
        <f>tbl_data!P4</f>
        <v>24.818456703411822</v>
      </c>
      <c r="G8" s="12">
        <f>tbl_data!Q4</f>
        <v>21.394641839255176</v>
      </c>
    </row>
    <row r="9" spans="1:8" ht="14.25" customHeight="1" x14ac:dyDescent="0.2">
      <c r="A9" s="9" t="s">
        <v>54</v>
      </c>
      <c r="B9" s="38">
        <f>tbl_data!L5</f>
        <v>5.873925501432665</v>
      </c>
      <c r="C9" s="39">
        <f>tbl_data!M5</f>
        <v>8.4456424079065595</v>
      </c>
      <c r="D9" s="39">
        <f>tbl_data!N5</f>
        <v>7.4854449681175499</v>
      </c>
      <c r="E9" s="39">
        <f>tbl_data!O5</f>
        <v>8.4476843910806174</v>
      </c>
      <c r="F9" s="39">
        <f>tbl_data!P5</f>
        <v>3.1761148544082283</v>
      </c>
      <c r="G9" s="13">
        <f>tbl_data!Q5</f>
        <v>5.8331749952498573</v>
      </c>
    </row>
    <row r="10" spans="1:8" ht="14.25" customHeight="1" x14ac:dyDescent="0.2">
      <c r="A10" s="11" t="s">
        <v>55</v>
      </c>
      <c r="B10" s="36">
        <f>tbl_data!L6</f>
        <v>1.4326647564469914</v>
      </c>
      <c r="C10" s="37">
        <f>tbl_data!M6</f>
        <v>0.94339622641509435</v>
      </c>
      <c r="D10" s="37">
        <f>tbl_data!N6</f>
        <v>0.60992514555031885</v>
      </c>
      <c r="E10" s="37">
        <f>tbl_data!O6</f>
        <v>0.30017152658662088</v>
      </c>
      <c r="F10" s="37">
        <f>tbl_data!P6</f>
        <v>0.43094212042570418</v>
      </c>
      <c r="G10" s="12">
        <f>tbl_data!Q6</f>
        <v>0.57951738552156573</v>
      </c>
    </row>
    <row r="11" spans="1:8" ht="14.25" customHeight="1" x14ac:dyDescent="0.2">
      <c r="A11" s="9" t="s">
        <v>56</v>
      </c>
      <c r="B11" s="38">
        <f>tbl_data!L7</f>
        <v>22.063037249283667</v>
      </c>
      <c r="C11" s="39">
        <f>tbl_data!M7</f>
        <v>27.111410601976637</v>
      </c>
      <c r="D11" s="39">
        <f>tbl_data!N7</f>
        <v>33.656778486276686</v>
      </c>
      <c r="E11" s="39">
        <f>tbl_data!O7</f>
        <v>48.75643224699828</v>
      </c>
      <c r="F11" s="39">
        <f>tbl_data!P7</f>
        <v>61.572343515630578</v>
      </c>
      <c r="G11" s="13">
        <f>tbl_data!Q7</f>
        <v>53.135094052821586</v>
      </c>
    </row>
    <row r="12" spans="1:8" ht="14.25" customHeight="1" x14ac:dyDescent="0.2">
      <c r="A12" s="11" t="s">
        <v>57</v>
      </c>
      <c r="B12" s="36">
        <f>tbl_data!L8</f>
        <v>0</v>
      </c>
      <c r="C12" s="37">
        <f>tbl_data!M8</f>
        <v>0</v>
      </c>
      <c r="D12" s="37" t="str">
        <f>tbl_data!N8</f>
        <v>s</v>
      </c>
      <c r="E12" s="37" t="str">
        <f>tbl_data!O8</f>
        <v>s</v>
      </c>
      <c r="F12" s="37">
        <f>tbl_data!P8</f>
        <v>7.6926739839527638</v>
      </c>
      <c r="G12" s="12">
        <f>tbl_data!Q8</f>
        <v>15.18145544366331</v>
      </c>
    </row>
    <row r="13" spans="1:8" ht="14.25" customHeight="1" x14ac:dyDescent="0.2">
      <c r="A13" s="9" t="s">
        <v>58</v>
      </c>
      <c r="B13" s="38">
        <f>tbl_data!L9</f>
        <v>0</v>
      </c>
      <c r="C13" s="39">
        <f>tbl_data!M9</f>
        <v>0</v>
      </c>
      <c r="D13" s="39">
        <f>tbl_data!N9</f>
        <v>0</v>
      </c>
      <c r="E13" s="39">
        <f>tbl_data!O9</f>
        <v>0</v>
      </c>
      <c r="F13" s="39">
        <f>tbl_data!P9</f>
        <v>2.3808956929596916E-2</v>
      </c>
      <c r="G13" s="13">
        <f>tbl_data!Q9</f>
        <v>8.5502565076952308E-2</v>
      </c>
    </row>
    <row r="14" spans="1:8" ht="14.25" customHeight="1" x14ac:dyDescent="0.2">
      <c r="A14" s="11" t="s">
        <v>77</v>
      </c>
      <c r="B14" s="36">
        <f>tbl_data!L10</f>
        <v>0</v>
      </c>
      <c r="C14" s="37">
        <f>tbl_data!M10</f>
        <v>0</v>
      </c>
      <c r="D14" s="37" t="str">
        <f>tbl_data!N10</f>
        <v>s</v>
      </c>
      <c r="E14" s="37">
        <f>tbl_data!O10</f>
        <v>0</v>
      </c>
      <c r="F14" s="37">
        <f>tbl_data!P10</f>
        <v>0</v>
      </c>
      <c r="G14" s="12">
        <f>tbl_data!Q10</f>
        <v>0</v>
      </c>
    </row>
    <row r="15" spans="1:8" s="14" customFormat="1" ht="14.25" customHeight="1" x14ac:dyDescent="0.2">
      <c r="A15" s="6" t="s">
        <v>63</v>
      </c>
      <c r="B15" s="43"/>
      <c r="C15" s="43"/>
      <c r="D15" s="43"/>
      <c r="E15" s="43"/>
      <c r="F15" s="43"/>
      <c r="G15" s="44"/>
    </row>
    <row r="16" spans="1:8" s="14" customFormat="1" ht="14.25" customHeight="1" x14ac:dyDescent="0.2">
      <c r="A16" s="9" t="s">
        <v>52</v>
      </c>
      <c r="B16" s="34">
        <f>tbl_data!L11</f>
        <v>0</v>
      </c>
      <c r="C16" s="35">
        <f>tbl_data!M11</f>
        <v>0</v>
      </c>
      <c r="D16" s="35">
        <f>tbl_data!N11</f>
        <v>0</v>
      </c>
      <c r="E16" s="35">
        <f>tbl_data!O11</f>
        <v>1.2612612612612613</v>
      </c>
      <c r="F16" s="35">
        <f>tbl_data!P11</f>
        <v>4.4053774560496386</v>
      </c>
      <c r="G16" s="10">
        <f>tbl_data!Q11</f>
        <v>7.7</v>
      </c>
    </row>
    <row r="17" spans="1:7" s="14" customFormat="1" ht="14.25" customHeight="1" x14ac:dyDescent="0.2">
      <c r="A17" s="11" t="s">
        <v>53</v>
      </c>
      <c r="B17" s="36">
        <f>tbl_data!L12</f>
        <v>56.060606060606055</v>
      </c>
      <c r="C17" s="37">
        <f>tbl_data!M12</f>
        <v>57.963446475195823</v>
      </c>
      <c r="D17" s="37">
        <f>tbl_data!N12</f>
        <v>50.436953807740323</v>
      </c>
      <c r="E17" s="37">
        <f>tbl_data!O12</f>
        <v>38.558558558558559</v>
      </c>
      <c r="F17" s="37">
        <f>tbl_data!P12</f>
        <v>22.709410548086868</v>
      </c>
      <c r="G17" s="12">
        <f>tbl_data!Q12</f>
        <v>17.100000000000001</v>
      </c>
    </row>
    <row r="18" spans="1:7" s="14" customFormat="1" ht="14.25" customHeight="1" x14ac:dyDescent="0.2">
      <c r="A18" s="9" t="s">
        <v>54</v>
      </c>
      <c r="B18" s="38">
        <f>tbl_data!L13</f>
        <v>13.636363636363635</v>
      </c>
      <c r="C18" s="39">
        <f>tbl_data!M13</f>
        <v>8.093994778067886</v>
      </c>
      <c r="D18" s="39">
        <f>tbl_data!N13</f>
        <v>8.7390761548064919</v>
      </c>
      <c r="E18" s="39">
        <f>tbl_data!O13</f>
        <v>9.9099099099099099</v>
      </c>
      <c r="F18" s="39">
        <f>tbl_data!P13</f>
        <v>5.7083764219234743</v>
      </c>
      <c r="G18" s="13">
        <f>tbl_data!Q13</f>
        <v>6.4</v>
      </c>
    </row>
    <row r="19" spans="1:7" s="14" customFormat="1" ht="14.25" customHeight="1" x14ac:dyDescent="0.2">
      <c r="A19" s="11" t="s">
        <v>55</v>
      </c>
      <c r="B19" s="36">
        <f>tbl_data!L14</f>
        <v>0</v>
      </c>
      <c r="C19" s="37">
        <f>tbl_data!M14</f>
        <v>0.91383812010443866</v>
      </c>
      <c r="D19" s="37">
        <f>tbl_data!N14</f>
        <v>0.99875156054931336</v>
      </c>
      <c r="E19" s="37">
        <f>tbl_data!O14</f>
        <v>1.0810810810810811</v>
      </c>
      <c r="F19" s="37">
        <f>tbl_data!P14</f>
        <v>1.2409513960703205</v>
      </c>
      <c r="G19" s="12">
        <f>tbl_data!Q14</f>
        <v>2</v>
      </c>
    </row>
    <row r="20" spans="1:7" s="14" customFormat="1" ht="14.25" customHeight="1" x14ac:dyDescent="0.2">
      <c r="A20" s="9" t="s">
        <v>56</v>
      </c>
      <c r="B20" s="38">
        <f>tbl_data!L15</f>
        <v>30.303030303030305</v>
      </c>
      <c r="C20" s="39">
        <f>tbl_data!M15</f>
        <v>33.028720626631852</v>
      </c>
      <c r="D20" s="39">
        <f>tbl_data!N15</f>
        <v>39.825218476903871</v>
      </c>
      <c r="E20" s="39">
        <f>tbl_data!O15</f>
        <v>49.189189189189193</v>
      </c>
      <c r="F20" s="39">
        <f>tbl_data!P15</f>
        <v>54.002068252326787</v>
      </c>
      <c r="G20" s="13">
        <f>tbl_data!Q15</f>
        <v>45.6</v>
      </c>
    </row>
    <row r="21" spans="1:7" s="14" customFormat="1" ht="14.25" customHeight="1" x14ac:dyDescent="0.2">
      <c r="A21" s="11" t="s">
        <v>57</v>
      </c>
      <c r="B21" s="36">
        <f>tbl_data!L16</f>
        <v>0</v>
      </c>
      <c r="C21" s="37">
        <f>tbl_data!M16</f>
        <v>0</v>
      </c>
      <c r="D21" s="37">
        <f>tbl_data!N16</f>
        <v>0</v>
      </c>
      <c r="E21" s="37">
        <f>tbl_data!O16</f>
        <v>0</v>
      </c>
      <c r="F21" s="37">
        <f>tbl_data!P16</f>
        <v>11.251292657704241</v>
      </c>
      <c r="G21" s="12">
        <f>tbl_data!Q16</f>
        <v>20.399999999999999</v>
      </c>
    </row>
    <row r="22" spans="1:7" s="14" customFormat="1" ht="14.25" customHeight="1" x14ac:dyDescent="0.2">
      <c r="A22" s="9" t="s">
        <v>58</v>
      </c>
      <c r="B22" s="38">
        <f>tbl_data!L17</f>
        <v>0</v>
      </c>
      <c r="C22" s="39">
        <f>tbl_data!M17</f>
        <v>0</v>
      </c>
      <c r="D22" s="39">
        <f>tbl_data!N17</f>
        <v>0</v>
      </c>
      <c r="E22" s="39">
        <f>tbl_data!O17</f>
        <v>0</v>
      </c>
      <c r="F22" s="39">
        <f>tbl_data!P17</f>
        <v>0.68252326783867634</v>
      </c>
      <c r="G22" s="13">
        <f>tbl_data!Q17</f>
        <v>0.8</v>
      </c>
    </row>
    <row r="23" spans="1:7" s="14" customFormat="1" ht="14.25" customHeight="1" x14ac:dyDescent="0.2">
      <c r="A23" s="11" t="s">
        <v>77</v>
      </c>
      <c r="B23" s="36">
        <f>tbl_data!L18</f>
        <v>0</v>
      </c>
      <c r="C23" s="37">
        <f>tbl_data!M18</f>
        <v>0</v>
      </c>
      <c r="D23" s="37">
        <f>tbl_data!N18</f>
        <v>0</v>
      </c>
      <c r="E23" s="37">
        <f>tbl_data!O18</f>
        <v>0</v>
      </c>
      <c r="F23" s="37">
        <f>tbl_data!P18</f>
        <v>0</v>
      </c>
      <c r="G23" s="12">
        <f>tbl_data!Q18</f>
        <v>0</v>
      </c>
    </row>
    <row r="24" spans="1:7" s="14" customFormat="1" ht="14.25" customHeight="1" x14ac:dyDescent="0.2">
      <c r="A24" s="6" t="s">
        <v>41</v>
      </c>
      <c r="B24" s="43"/>
      <c r="C24" s="43"/>
      <c r="D24" s="43"/>
      <c r="E24" s="43"/>
      <c r="F24" s="43"/>
      <c r="G24" s="44"/>
    </row>
    <row r="25" spans="1:7" s="14" customFormat="1" ht="14.25" customHeight="1" x14ac:dyDescent="0.2">
      <c r="A25" s="9" t="s">
        <v>52</v>
      </c>
      <c r="B25" s="34">
        <f>tbl_data!L19</f>
        <v>0</v>
      </c>
      <c r="C25" s="35">
        <f>tbl_data!M19</f>
        <v>0</v>
      </c>
      <c r="D25" s="35">
        <f>tbl_data!N19</f>
        <v>0</v>
      </c>
      <c r="E25" s="35" t="str">
        <f>tbl_data!O19</f>
        <v>s</v>
      </c>
      <c r="F25" s="35">
        <f>tbl_data!P19</f>
        <v>4.9199305421570516</v>
      </c>
      <c r="G25" s="10">
        <f>tbl_data!Q19</f>
        <v>6.7174845164363974</v>
      </c>
    </row>
    <row r="26" spans="1:7" s="14" customFormat="1" ht="14.25" customHeight="1" x14ac:dyDescent="0.2">
      <c r="A26" s="11" t="s">
        <v>53</v>
      </c>
      <c r="B26" s="36">
        <f>tbl_data!L20</f>
        <v>71.348314606741567</v>
      </c>
      <c r="C26" s="37">
        <f>tbl_data!M20</f>
        <v>63.737486095661843</v>
      </c>
      <c r="D26" s="37">
        <f>tbl_data!N20</f>
        <v>53.202846975088967</v>
      </c>
      <c r="E26" s="37">
        <f>tbl_data!O20</f>
        <v>43.910256410256409</v>
      </c>
      <c r="F26" s="37">
        <f>tbl_data!P20</f>
        <v>24.04013119814779</v>
      </c>
      <c r="G26" s="12">
        <f>tbl_data!Q20</f>
        <v>18.294425917103382</v>
      </c>
    </row>
    <row r="27" spans="1:7" s="14" customFormat="1" ht="14.25" customHeight="1" x14ac:dyDescent="0.2">
      <c r="A27" s="9" t="s">
        <v>54</v>
      </c>
      <c r="B27" s="38">
        <f>tbl_data!L21</f>
        <v>8.9887640449438209</v>
      </c>
      <c r="C27" s="39">
        <f>tbl_data!M21</f>
        <v>6.0066740823136815</v>
      </c>
      <c r="D27" s="39">
        <f>tbl_data!N21</f>
        <v>4.2704626334519578</v>
      </c>
      <c r="E27" s="39">
        <f>tbl_data!O21</f>
        <v>3.2051282051282048</v>
      </c>
      <c r="F27" s="39">
        <f>tbl_data!P21</f>
        <v>3.7237121358286704</v>
      </c>
      <c r="G27" s="13">
        <f>tbl_data!Q21</f>
        <v>5.2882324916626962</v>
      </c>
    </row>
    <row r="28" spans="1:7" s="14" customFormat="1" ht="14.25" customHeight="1" x14ac:dyDescent="0.2">
      <c r="A28" s="11" t="s">
        <v>55</v>
      </c>
      <c r="B28" s="36" t="str">
        <f>tbl_data!L22</f>
        <v>s</v>
      </c>
      <c r="C28" s="37">
        <f>tbl_data!M22</f>
        <v>1.2235817575083427</v>
      </c>
      <c r="D28" s="37">
        <f>tbl_data!N22</f>
        <v>1.0676156583629894</v>
      </c>
      <c r="E28" s="37" t="str">
        <f>tbl_data!O22</f>
        <v>s</v>
      </c>
      <c r="F28" s="37">
        <f>tbl_data!P22</f>
        <v>1.2348060968551031</v>
      </c>
      <c r="G28" s="12">
        <f>tbl_data!Q22</f>
        <v>1.4768937589328253</v>
      </c>
    </row>
    <row r="29" spans="1:7" s="14" customFormat="1" ht="14.25" customHeight="1" x14ac:dyDescent="0.2">
      <c r="A29" s="9" t="s">
        <v>56</v>
      </c>
      <c r="B29" s="38">
        <f>tbl_data!L23</f>
        <v>19.662921348314608</v>
      </c>
      <c r="C29" s="39">
        <f>tbl_data!M23</f>
        <v>29.032258064516132</v>
      </c>
      <c r="D29" s="39">
        <f>tbl_data!N23</f>
        <v>41.459074733096088</v>
      </c>
      <c r="E29" s="39">
        <f>tbl_data!O23</f>
        <v>52.884615384615387</v>
      </c>
      <c r="F29" s="39">
        <f>tbl_data!P23</f>
        <v>55.720625120586533</v>
      </c>
      <c r="G29" s="13">
        <f>tbl_data!Q23</f>
        <v>44.211529299666509</v>
      </c>
    </row>
    <row r="30" spans="1:7" s="14" customFormat="1" ht="14.25" customHeight="1" x14ac:dyDescent="0.2">
      <c r="A30" s="11" t="s">
        <v>57</v>
      </c>
      <c r="B30" s="36">
        <f>tbl_data!L24</f>
        <v>0</v>
      </c>
      <c r="C30" s="37">
        <f>tbl_data!M24</f>
        <v>0</v>
      </c>
      <c r="D30" s="37" t="str">
        <f>tbl_data!N24</f>
        <v>s</v>
      </c>
      <c r="E30" s="37">
        <f>tbl_data!O24</f>
        <v>0</v>
      </c>
      <c r="F30" s="37">
        <f>tbl_data!P24</f>
        <v>10.36079490642485</v>
      </c>
      <c r="G30" s="12">
        <f>tbl_data!Q24</f>
        <v>22.201048118151501</v>
      </c>
    </row>
    <row r="31" spans="1:7" s="14" customFormat="1" ht="14.25" customHeight="1" x14ac:dyDescent="0.2">
      <c r="A31" s="9" t="s">
        <v>58</v>
      </c>
      <c r="B31" s="38">
        <f>tbl_data!L25</f>
        <v>0</v>
      </c>
      <c r="C31" s="39">
        <f>tbl_data!M25</f>
        <v>0</v>
      </c>
      <c r="D31" s="39">
        <f>tbl_data!N25</f>
        <v>0</v>
      </c>
      <c r="E31" s="39">
        <f>tbl_data!O25</f>
        <v>0</v>
      </c>
      <c r="F31" s="39" t="str">
        <f>tbl_data!P25</f>
        <v>s</v>
      </c>
      <c r="G31" s="13">
        <f>tbl_data!Q25</f>
        <v>1.8103858980466889</v>
      </c>
    </row>
    <row r="32" spans="1:7" s="14" customFormat="1" ht="14.25" customHeight="1" x14ac:dyDescent="0.2">
      <c r="A32" s="11" t="s">
        <v>77</v>
      </c>
      <c r="B32" s="36" t="str">
        <f>tbl_data!L26</f>
        <v>s</v>
      </c>
      <c r="C32" s="37">
        <f>tbl_data!M26</f>
        <v>0</v>
      </c>
      <c r="D32" s="37" t="str">
        <f>tbl_data!N26</f>
        <v>s</v>
      </c>
      <c r="E32" s="37">
        <f>tbl_data!O26</f>
        <v>0</v>
      </c>
      <c r="F32" s="37" t="str">
        <f>tbl_data!P26</f>
        <v>s</v>
      </c>
      <c r="G32" s="12">
        <f>tbl_data!Q26</f>
        <v>0</v>
      </c>
    </row>
    <row r="33" spans="1:7" ht="14.25" customHeight="1" x14ac:dyDescent="0.2">
      <c r="A33" s="6" t="s">
        <v>61</v>
      </c>
      <c r="B33" s="43"/>
      <c r="C33" s="43"/>
      <c r="D33" s="43"/>
      <c r="E33" s="43"/>
      <c r="F33" s="43"/>
      <c r="G33" s="44"/>
    </row>
    <row r="34" spans="1:7" ht="14.25" customHeight="1" x14ac:dyDescent="0.2">
      <c r="A34" s="9" t="s">
        <v>52</v>
      </c>
      <c r="B34" s="34">
        <f>tbl_data!L27</f>
        <v>0</v>
      </c>
      <c r="C34" s="35">
        <f>tbl_data!M27</f>
        <v>0</v>
      </c>
      <c r="D34" s="35">
        <f>tbl_data!N27</f>
        <v>0</v>
      </c>
      <c r="E34" s="35">
        <f>tbl_data!O27</f>
        <v>0</v>
      </c>
      <c r="F34" s="35">
        <f>tbl_data!P27</f>
        <v>2.2182254196642686</v>
      </c>
      <c r="G34" s="10">
        <f>tbl_data!Q27</f>
        <v>3.7037037037037033</v>
      </c>
    </row>
    <row r="35" spans="1:7" ht="14.25" customHeight="1" x14ac:dyDescent="0.2">
      <c r="A35" s="11" t="s">
        <v>53</v>
      </c>
      <c r="B35" s="36">
        <f>tbl_data!L28</f>
        <v>100</v>
      </c>
      <c r="C35" s="37">
        <f>tbl_data!M28</f>
        <v>55.018587360594793</v>
      </c>
      <c r="D35" s="37">
        <f>tbl_data!N28</f>
        <v>57.788944723618087</v>
      </c>
      <c r="E35" s="37">
        <f>tbl_data!O28</f>
        <v>55.045871559633028</v>
      </c>
      <c r="F35" s="37">
        <f>tbl_data!P28</f>
        <v>57.134292565947241</v>
      </c>
      <c r="G35" s="12">
        <f>tbl_data!Q28</f>
        <v>51.481481481481481</v>
      </c>
    </row>
    <row r="36" spans="1:7" ht="14.25" customHeight="1" x14ac:dyDescent="0.2">
      <c r="A36" s="9" t="s">
        <v>54</v>
      </c>
      <c r="B36" s="38" t="str">
        <f>tbl_data!L29</f>
        <v>s</v>
      </c>
      <c r="C36" s="39">
        <f>tbl_data!M29</f>
        <v>7.4349442379182156</v>
      </c>
      <c r="D36" s="39">
        <f>tbl_data!N29</f>
        <v>7.0351758793969852</v>
      </c>
      <c r="E36" s="39">
        <f>tbl_data!O29</f>
        <v>6.4220183486238538</v>
      </c>
      <c r="F36" s="39">
        <f>tbl_data!P29</f>
        <v>3.297362110311751</v>
      </c>
      <c r="G36" s="13" t="str">
        <f>tbl_data!Q29</f>
        <v>s</v>
      </c>
    </row>
    <row r="37" spans="1:7" ht="14.25" customHeight="1" x14ac:dyDescent="0.2">
      <c r="A37" s="11" t="s">
        <v>55</v>
      </c>
      <c r="B37" s="36" t="str">
        <f>tbl_data!L30</f>
        <v>s</v>
      </c>
      <c r="C37" s="37" t="str">
        <f>tbl_data!M30</f>
        <v>s</v>
      </c>
      <c r="D37" s="37">
        <f>tbl_data!N30</f>
        <v>0</v>
      </c>
      <c r="E37" s="37" t="str">
        <f>tbl_data!O30</f>
        <v>s</v>
      </c>
      <c r="F37" s="37">
        <f>tbl_data!P30</f>
        <v>0.35971223021582738</v>
      </c>
      <c r="G37" s="12" t="str">
        <f>tbl_data!Q30</f>
        <v>s</v>
      </c>
    </row>
    <row r="38" spans="1:7" ht="14.25" customHeight="1" x14ac:dyDescent="0.2">
      <c r="A38" s="9" t="s">
        <v>56</v>
      </c>
      <c r="B38" s="38">
        <f>tbl_data!L31</f>
        <v>0</v>
      </c>
      <c r="C38" s="39">
        <f>tbl_data!M31</f>
        <v>37.54646840148699</v>
      </c>
      <c r="D38" s="39">
        <f>tbl_data!N31</f>
        <v>35.175879396984925</v>
      </c>
      <c r="E38" s="39">
        <f>tbl_data!O31</f>
        <v>38.532110091743121</v>
      </c>
      <c r="F38" s="39">
        <f>tbl_data!P31</f>
        <v>34.832134292565947</v>
      </c>
      <c r="G38" s="13">
        <f>tbl_data!Q31</f>
        <v>37.777777777777779</v>
      </c>
    </row>
    <row r="39" spans="1:7" ht="14.25" customHeight="1" x14ac:dyDescent="0.2">
      <c r="A39" s="11" t="s">
        <v>57</v>
      </c>
      <c r="B39" s="36">
        <f>tbl_data!L32</f>
        <v>0</v>
      </c>
      <c r="C39" s="37">
        <f>tbl_data!M32</f>
        <v>0</v>
      </c>
      <c r="D39" s="37">
        <f>tbl_data!N32</f>
        <v>0</v>
      </c>
      <c r="E39" s="37">
        <f>tbl_data!O32</f>
        <v>0</v>
      </c>
      <c r="F39" s="37">
        <f>tbl_data!P32</f>
        <v>1.738609112709832</v>
      </c>
      <c r="G39" s="12">
        <f>tbl_data!Q32</f>
        <v>7.0370370370370372</v>
      </c>
    </row>
    <row r="40" spans="1:7" ht="14.25" customHeight="1" x14ac:dyDescent="0.2">
      <c r="A40" s="9" t="s">
        <v>58</v>
      </c>
      <c r="B40" s="38">
        <f>tbl_data!L33</f>
        <v>0</v>
      </c>
      <c r="C40" s="39">
        <f>tbl_data!M33</f>
        <v>0</v>
      </c>
      <c r="D40" s="39">
        <f>tbl_data!N33</f>
        <v>0</v>
      </c>
      <c r="E40" s="39" t="str">
        <f>tbl_data!O33</f>
        <v>s</v>
      </c>
      <c r="F40" s="39">
        <f>tbl_data!P33</f>
        <v>0.41966426858513189</v>
      </c>
      <c r="G40" s="13" t="str">
        <f>tbl_data!Q33</f>
        <v>s</v>
      </c>
    </row>
    <row r="41" spans="1:7" ht="14.25" customHeight="1" x14ac:dyDescent="0.2">
      <c r="A41" s="33" t="s">
        <v>77</v>
      </c>
      <c r="B41" s="40">
        <f>tbl_data!L34</f>
        <v>0</v>
      </c>
      <c r="C41" s="41" t="str">
        <f>tbl_data!M34</f>
        <v>s</v>
      </c>
      <c r="D41" s="41">
        <f>tbl_data!N34</f>
        <v>0</v>
      </c>
      <c r="E41" s="41">
        <f>tbl_data!O34</f>
        <v>0</v>
      </c>
      <c r="F41" s="41">
        <f>tbl_data!P34</f>
        <v>0</v>
      </c>
      <c r="G41" s="15">
        <f>tbl_data!Q34</f>
        <v>0</v>
      </c>
    </row>
    <row r="42" spans="1:7" s="17" customFormat="1" ht="10.5" customHeight="1" x14ac:dyDescent="0.25">
      <c r="A42" s="141" t="s">
        <v>86</v>
      </c>
      <c r="B42" s="141"/>
      <c r="C42" s="141"/>
      <c r="D42" s="141"/>
      <c r="E42" s="141"/>
      <c r="F42" s="141"/>
      <c r="G42" s="141"/>
    </row>
    <row r="43" spans="1:7" ht="9" customHeight="1" x14ac:dyDescent="0.2">
      <c r="A43" s="133" t="s">
        <v>76</v>
      </c>
      <c r="B43" s="133"/>
      <c r="C43" s="133"/>
      <c r="D43" s="133"/>
      <c r="E43" s="133"/>
      <c r="F43" s="133"/>
      <c r="G43" s="133"/>
    </row>
  </sheetData>
  <mergeCells count="6">
    <mergeCell ref="A1:G1"/>
    <mergeCell ref="A43:G43"/>
    <mergeCell ref="B4:G4"/>
    <mergeCell ref="A2:G2"/>
    <mergeCell ref="A42:G42"/>
    <mergeCell ref="A4:A5"/>
  </mergeCells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9" tint="0.39997558519241921"/>
  </sheetPr>
  <dimension ref="A1:H52"/>
  <sheetViews>
    <sheetView zoomScaleNormal="100" workbookViewId="0">
      <selection sqref="A1:G52"/>
    </sheetView>
  </sheetViews>
  <sheetFormatPr defaultRowHeight="14.25" x14ac:dyDescent="0.2"/>
  <cols>
    <col min="1" max="1" width="46.42578125" style="5" customWidth="1"/>
    <col min="2" max="2" width="7.28515625" style="5" customWidth="1"/>
    <col min="3" max="3" width="7.28515625" style="4" customWidth="1"/>
    <col min="4" max="4" width="7.28515625" style="5" customWidth="1"/>
    <col min="5" max="5" width="7.28515625" style="4" customWidth="1"/>
    <col min="6" max="6" width="7.28515625" style="5" customWidth="1"/>
    <col min="7" max="7" width="7.28515625" style="4" customWidth="1"/>
    <col min="8" max="16384" width="9.140625" style="5"/>
  </cols>
  <sheetData>
    <row r="1" spans="1:8" s="1" customFormat="1" ht="24" customHeight="1" x14ac:dyDescent="0.25">
      <c r="A1" s="134" t="s">
        <v>97</v>
      </c>
      <c r="B1" s="134"/>
      <c r="C1" s="134"/>
      <c r="D1" s="134"/>
      <c r="E1" s="134"/>
      <c r="F1" s="134"/>
      <c r="G1" s="134"/>
    </row>
    <row r="2" spans="1:8" s="1" customFormat="1" x14ac:dyDescent="0.25">
      <c r="A2" s="135" t="s">
        <v>74</v>
      </c>
      <c r="B2" s="135"/>
      <c r="C2" s="135"/>
      <c r="D2" s="135"/>
      <c r="E2" s="135"/>
      <c r="F2" s="135"/>
      <c r="G2" s="135"/>
    </row>
    <row r="3" spans="1:8" s="2" customFormat="1" ht="7.5" customHeight="1" x14ac:dyDescent="0.2">
      <c r="C3" s="3"/>
      <c r="E3" s="3"/>
      <c r="G3" s="3"/>
    </row>
    <row r="4" spans="1:8" ht="37.5" customHeight="1" x14ac:dyDescent="0.2">
      <c r="A4" s="136" t="s">
        <v>73</v>
      </c>
      <c r="B4" s="138" t="s">
        <v>75</v>
      </c>
      <c r="C4" s="139"/>
      <c r="D4" s="139"/>
      <c r="E4" s="139"/>
      <c r="F4" s="139"/>
      <c r="G4" s="140"/>
      <c r="H4" s="4"/>
    </row>
    <row r="5" spans="1:8" ht="26.25" customHeight="1" x14ac:dyDescent="0.2">
      <c r="A5" s="137"/>
      <c r="B5" s="18" t="s">
        <v>50</v>
      </c>
      <c r="C5" s="32" t="s">
        <v>32</v>
      </c>
      <c r="D5" s="32" t="s">
        <v>33</v>
      </c>
      <c r="E5" s="32" t="s">
        <v>31</v>
      </c>
      <c r="F5" s="32" t="s">
        <v>14</v>
      </c>
      <c r="G5" s="19" t="s">
        <v>51</v>
      </c>
      <c r="H5" s="4"/>
    </row>
    <row r="6" spans="1:8" ht="14.25" customHeight="1" x14ac:dyDescent="0.2">
      <c r="A6" s="6" t="s">
        <v>64</v>
      </c>
      <c r="B6" s="7"/>
      <c r="C6" s="42"/>
      <c r="D6" s="42"/>
      <c r="E6" s="42"/>
      <c r="F6" s="42"/>
      <c r="G6" s="8"/>
    </row>
    <row r="7" spans="1:8" ht="14.25" customHeight="1" x14ac:dyDescent="0.2">
      <c r="A7" s="9" t="s">
        <v>52</v>
      </c>
      <c r="B7" s="34">
        <f>tbl_data!L35</f>
        <v>0</v>
      </c>
      <c r="C7" s="35">
        <f>tbl_data!M35</f>
        <v>0</v>
      </c>
      <c r="D7" s="35">
        <f>tbl_data!N35</f>
        <v>0</v>
      </c>
      <c r="E7" s="35">
        <f>tbl_data!O35</f>
        <v>0</v>
      </c>
      <c r="F7" s="35">
        <f>tbl_data!P35</f>
        <v>1.8691588785046727</v>
      </c>
      <c r="G7" s="10" t="str">
        <f>tbl_data!Q35</f>
        <v>s</v>
      </c>
    </row>
    <row r="8" spans="1:8" ht="14.25" customHeight="1" x14ac:dyDescent="0.2">
      <c r="A8" s="11" t="s">
        <v>53</v>
      </c>
      <c r="B8" s="36">
        <f>tbl_data!L36</f>
        <v>73.076923076923066</v>
      </c>
      <c r="C8" s="37">
        <f>tbl_data!M36</f>
        <v>64.319248826291073</v>
      </c>
      <c r="D8" s="37">
        <f>tbl_data!N36</f>
        <v>55.294117647058826</v>
      </c>
      <c r="E8" s="37">
        <f>tbl_data!O36</f>
        <v>37.5</v>
      </c>
      <c r="F8" s="37">
        <f>tbl_data!P36</f>
        <v>24.299065420560748</v>
      </c>
      <c r="G8" s="12">
        <f>tbl_data!Q36</f>
        <v>28.260869565217391</v>
      </c>
    </row>
    <row r="9" spans="1:8" ht="14.25" customHeight="1" x14ac:dyDescent="0.2">
      <c r="A9" s="9" t="s">
        <v>54</v>
      </c>
      <c r="B9" s="38" t="str">
        <f>tbl_data!L37</f>
        <v>s</v>
      </c>
      <c r="C9" s="39">
        <f>tbl_data!M37</f>
        <v>6.5727699530516439</v>
      </c>
      <c r="D9" s="39" t="str">
        <f>tbl_data!N37</f>
        <v>s</v>
      </c>
      <c r="E9" s="39">
        <f>tbl_data!O37</f>
        <v>0</v>
      </c>
      <c r="F9" s="39">
        <f>tbl_data!P37</f>
        <v>4.5171339563862922</v>
      </c>
      <c r="G9" s="13" t="str">
        <f>tbl_data!Q37</f>
        <v>s</v>
      </c>
    </row>
    <row r="10" spans="1:8" ht="14.25" customHeight="1" x14ac:dyDescent="0.2">
      <c r="A10" s="11" t="s">
        <v>55</v>
      </c>
      <c r="B10" s="36" t="str">
        <f>tbl_data!L38</f>
        <v>s</v>
      </c>
      <c r="C10" s="37">
        <f>tbl_data!M38</f>
        <v>0</v>
      </c>
      <c r="D10" s="37">
        <f>tbl_data!N38</f>
        <v>0</v>
      </c>
      <c r="E10" s="37">
        <f>tbl_data!O38</f>
        <v>0</v>
      </c>
      <c r="F10" s="37" t="str">
        <f>tbl_data!P38</f>
        <v>s</v>
      </c>
      <c r="G10" s="12" t="str">
        <f>tbl_data!Q38</f>
        <v>s</v>
      </c>
    </row>
    <row r="11" spans="1:8" ht="14.25" customHeight="1" x14ac:dyDescent="0.2">
      <c r="A11" s="9" t="s">
        <v>56</v>
      </c>
      <c r="B11" s="38">
        <f>tbl_data!L39</f>
        <v>26.923076923076923</v>
      </c>
      <c r="C11" s="39">
        <f>tbl_data!M39</f>
        <v>29.107981220657276</v>
      </c>
      <c r="D11" s="39">
        <f>tbl_data!N39</f>
        <v>44.705882352941181</v>
      </c>
      <c r="E11" s="39">
        <f>tbl_data!O39</f>
        <v>62.5</v>
      </c>
      <c r="F11" s="39">
        <f>tbl_data!P39</f>
        <v>64.17445482866043</v>
      </c>
      <c r="G11" s="13">
        <f>tbl_data!Q39</f>
        <v>63.04347826086957</v>
      </c>
    </row>
    <row r="12" spans="1:8" ht="14.25" customHeight="1" x14ac:dyDescent="0.2">
      <c r="A12" s="11" t="s">
        <v>57</v>
      </c>
      <c r="B12" s="36">
        <f>tbl_data!L40</f>
        <v>0</v>
      </c>
      <c r="C12" s="37">
        <f>tbl_data!M40</f>
        <v>0</v>
      </c>
      <c r="D12" s="37">
        <f>tbl_data!N40</f>
        <v>0</v>
      </c>
      <c r="E12" s="37">
        <f>tbl_data!O40</f>
        <v>0</v>
      </c>
      <c r="F12" s="37">
        <f>tbl_data!P40</f>
        <v>5.1401869158878499</v>
      </c>
      <c r="G12" s="12">
        <f>tbl_data!Q40</f>
        <v>8.695652173913043</v>
      </c>
    </row>
    <row r="13" spans="1:8" ht="14.25" customHeight="1" x14ac:dyDescent="0.2">
      <c r="A13" s="9" t="s">
        <v>58</v>
      </c>
      <c r="B13" s="38">
        <f>tbl_data!L41</f>
        <v>0</v>
      </c>
      <c r="C13" s="39">
        <f>tbl_data!M41</f>
        <v>0</v>
      </c>
      <c r="D13" s="39">
        <f>tbl_data!N41</f>
        <v>0</v>
      </c>
      <c r="E13" s="39">
        <f>tbl_data!O41</f>
        <v>0</v>
      </c>
      <c r="F13" s="39" t="str">
        <f>tbl_data!P41</f>
        <v>s</v>
      </c>
      <c r="G13" s="13">
        <f>tbl_data!Q41</f>
        <v>0</v>
      </c>
    </row>
    <row r="14" spans="1:8" ht="14.25" customHeight="1" x14ac:dyDescent="0.2">
      <c r="A14" s="11" t="s">
        <v>77</v>
      </c>
      <c r="B14" s="36">
        <f>tbl_data!L42</f>
        <v>0</v>
      </c>
      <c r="C14" s="37">
        <f>tbl_data!M42</f>
        <v>0</v>
      </c>
      <c r="D14" s="37" t="str">
        <f>tbl_data!N42</f>
        <v>s</v>
      </c>
      <c r="E14" s="37">
        <f>tbl_data!O42</f>
        <v>0</v>
      </c>
      <c r="F14" s="37" t="str">
        <f>tbl_data!P42</f>
        <v>s</v>
      </c>
      <c r="G14" s="12">
        <f>tbl_data!Q42</f>
        <v>0</v>
      </c>
    </row>
    <row r="15" spans="1:8" s="14" customFormat="1" ht="14.25" customHeight="1" x14ac:dyDescent="0.2">
      <c r="A15" s="6" t="s">
        <v>87</v>
      </c>
      <c r="B15" s="43"/>
      <c r="C15" s="43"/>
      <c r="D15" s="43"/>
      <c r="E15" s="43"/>
      <c r="F15" s="43"/>
      <c r="G15" s="44"/>
    </row>
    <row r="16" spans="1:8" s="14" customFormat="1" ht="14.25" customHeight="1" x14ac:dyDescent="0.2">
      <c r="A16" s="9" t="s">
        <v>52</v>
      </c>
      <c r="B16" s="34">
        <f>tbl_data!L43</f>
        <v>0</v>
      </c>
      <c r="C16" s="35">
        <f>tbl_data!M43</f>
        <v>0</v>
      </c>
      <c r="D16" s="35">
        <f>tbl_data!N43</f>
        <v>0</v>
      </c>
      <c r="E16" s="35" t="str">
        <f>tbl_data!O43</f>
        <v>s</v>
      </c>
      <c r="F16" s="35">
        <f>tbl_data!P43</f>
        <v>0.81810269799825941</v>
      </c>
      <c r="G16" s="10">
        <f>tbl_data!Q43</f>
        <v>1.221498371335505</v>
      </c>
    </row>
    <row r="17" spans="1:7" s="14" customFormat="1" ht="14.25" customHeight="1" x14ac:dyDescent="0.2">
      <c r="A17" s="11" t="s">
        <v>53</v>
      </c>
      <c r="B17" s="36">
        <f>tbl_data!L44</f>
        <v>78.046467520151737</v>
      </c>
      <c r="C17" s="37">
        <f>tbl_data!M44</f>
        <v>75.399699673173743</v>
      </c>
      <c r="D17" s="37">
        <f>tbl_data!N44</f>
        <v>76.338483650736606</v>
      </c>
      <c r="E17" s="37">
        <f>tbl_data!O44</f>
        <v>73.555247341655104</v>
      </c>
      <c r="F17" s="37">
        <f>tbl_data!P44</f>
        <v>63.52480417754569</v>
      </c>
      <c r="G17" s="12">
        <f>tbl_data!Q44</f>
        <v>58.387622149837135</v>
      </c>
    </row>
    <row r="18" spans="1:7" s="14" customFormat="1" ht="14.25" customHeight="1" x14ac:dyDescent="0.2">
      <c r="A18" s="9" t="s">
        <v>54</v>
      </c>
      <c r="B18" s="38">
        <f>tbl_data!L45</f>
        <v>7.1597913703176861</v>
      </c>
      <c r="C18" s="39">
        <f>tbl_data!M45</f>
        <v>8.2059888702411445</v>
      </c>
      <c r="D18" s="39">
        <f>tbl_data!N45</f>
        <v>7.2763205174272372</v>
      </c>
      <c r="E18" s="39">
        <f>tbl_data!O45</f>
        <v>7.0735090152565876</v>
      </c>
      <c r="F18" s="39">
        <f>tbl_data!P45</f>
        <v>5.5265448215839861</v>
      </c>
      <c r="G18" s="13">
        <f>tbl_data!Q45</f>
        <v>9.2833876221498368</v>
      </c>
    </row>
    <row r="19" spans="1:7" s="14" customFormat="1" ht="14.25" customHeight="1" x14ac:dyDescent="0.2">
      <c r="A19" s="11" t="s">
        <v>55</v>
      </c>
      <c r="B19" s="36">
        <f>tbl_data!L46</f>
        <v>2.0862968231389285</v>
      </c>
      <c r="C19" s="37">
        <f>tbl_data!M46</f>
        <v>1.3338044342372581</v>
      </c>
      <c r="D19" s="37">
        <f>tbl_data!N46</f>
        <v>1.0600071864893998</v>
      </c>
      <c r="E19" s="37">
        <f>tbl_data!O46</f>
        <v>1.0171058714748036</v>
      </c>
      <c r="F19" s="37">
        <f>tbl_data!P46</f>
        <v>1.3838120104438643</v>
      </c>
      <c r="G19" s="12">
        <f>tbl_data!Q46</f>
        <v>2.2801302931596092</v>
      </c>
    </row>
    <row r="20" spans="1:7" s="14" customFormat="1" ht="14.25" customHeight="1" x14ac:dyDescent="0.2">
      <c r="A20" s="9" t="s">
        <v>56</v>
      </c>
      <c r="B20" s="38">
        <f>tbl_data!L47</f>
        <v>12.707444286391656</v>
      </c>
      <c r="C20" s="39">
        <f>tbl_data!M47</f>
        <v>15.060507022347849</v>
      </c>
      <c r="D20" s="39">
        <f>tbl_data!N47</f>
        <v>15.325188645346749</v>
      </c>
      <c r="E20" s="39">
        <f>tbl_data!O47</f>
        <v>18.076745261211279</v>
      </c>
      <c r="F20" s="39">
        <f>tbl_data!P47</f>
        <v>24.795474325500436</v>
      </c>
      <c r="G20" s="13">
        <f>tbl_data!Q47</f>
        <v>23.778501628664493</v>
      </c>
    </row>
    <row r="21" spans="1:7" s="14" customFormat="1" ht="14.25" customHeight="1" x14ac:dyDescent="0.2">
      <c r="A21" s="11" t="s">
        <v>57</v>
      </c>
      <c r="B21" s="36">
        <f>tbl_data!L48</f>
        <v>0</v>
      </c>
      <c r="C21" s="37">
        <f>tbl_data!M48</f>
        <v>0</v>
      </c>
      <c r="D21" s="37" t="str">
        <f>tbl_data!N48</f>
        <v>s</v>
      </c>
      <c r="E21" s="37">
        <f>tbl_data!O48</f>
        <v>0.27739251040221913</v>
      </c>
      <c r="F21" s="37">
        <f>tbl_data!P48</f>
        <v>3.9512619669277633</v>
      </c>
      <c r="G21" s="12">
        <f>tbl_data!Q48</f>
        <v>5.0488599348534207</v>
      </c>
    </row>
    <row r="22" spans="1:7" s="14" customFormat="1" ht="14.25" customHeight="1" x14ac:dyDescent="0.2">
      <c r="A22" s="9" t="s">
        <v>58</v>
      </c>
      <c r="B22" s="38">
        <f>tbl_data!L49</f>
        <v>0</v>
      </c>
      <c r="C22" s="39">
        <f>tbl_data!M49</f>
        <v>0</v>
      </c>
      <c r="D22" s="39">
        <f>tbl_data!N49</f>
        <v>0</v>
      </c>
      <c r="E22" s="39">
        <f>tbl_data!O49</f>
        <v>0</v>
      </c>
      <c r="F22" s="39" t="str">
        <f>tbl_data!P49</f>
        <v>s</v>
      </c>
      <c r="G22" s="13" t="str">
        <f>tbl_data!Q49</f>
        <v>s</v>
      </c>
    </row>
    <row r="23" spans="1:7" s="14" customFormat="1" ht="14.25" customHeight="1" x14ac:dyDescent="0.2">
      <c r="A23" s="11" t="s">
        <v>77</v>
      </c>
      <c r="B23" s="36">
        <f>tbl_data!L50</f>
        <v>0</v>
      </c>
      <c r="C23" s="37">
        <f>tbl_data!M50</f>
        <v>0</v>
      </c>
      <c r="D23" s="37" t="str">
        <f>tbl_data!N50</f>
        <v>s</v>
      </c>
      <c r="E23" s="37" t="str">
        <f>tbl_data!O50</f>
        <v>s</v>
      </c>
      <c r="F23" s="37" t="str">
        <f>tbl_data!P50</f>
        <v>s</v>
      </c>
      <c r="G23" s="12" t="str">
        <f>tbl_data!Q50</f>
        <v>s</v>
      </c>
    </row>
    <row r="24" spans="1:7" s="14" customFormat="1" ht="14.25" customHeight="1" x14ac:dyDescent="0.2">
      <c r="A24" s="6" t="s">
        <v>91</v>
      </c>
      <c r="B24" s="43"/>
      <c r="C24" s="43"/>
      <c r="D24" s="43"/>
      <c r="E24" s="43"/>
      <c r="F24" s="43"/>
      <c r="G24" s="44"/>
    </row>
    <row r="25" spans="1:7" s="14" customFormat="1" ht="14.25" customHeight="1" x14ac:dyDescent="0.2">
      <c r="A25" s="9" t="s">
        <v>52</v>
      </c>
      <c r="B25" s="34">
        <f>tbl_data!L51</f>
        <v>0</v>
      </c>
      <c r="C25" s="35">
        <f>tbl_data!M51</f>
        <v>0</v>
      </c>
      <c r="D25" s="35">
        <f>tbl_data!N51</f>
        <v>0</v>
      </c>
      <c r="E25" s="35" t="str">
        <f>tbl_data!O51</f>
        <v>s</v>
      </c>
      <c r="F25" s="35">
        <f>tbl_data!P51</f>
        <v>0.32885722115648119</v>
      </c>
      <c r="G25" s="10">
        <f>tbl_data!Q51</f>
        <v>0.90090090090090091</v>
      </c>
    </row>
    <row r="26" spans="1:7" s="14" customFormat="1" ht="14.25" customHeight="1" x14ac:dyDescent="0.2">
      <c r="A26" s="11" t="s">
        <v>53</v>
      </c>
      <c r="B26" s="36">
        <f>tbl_data!L52</f>
        <v>84.967320261437905</v>
      </c>
      <c r="C26" s="37">
        <f>tbl_data!M52</f>
        <v>80.635491606714623</v>
      </c>
      <c r="D26" s="37">
        <f>tbl_data!N52</f>
        <v>82.211981566820285</v>
      </c>
      <c r="E26" s="37">
        <f>tbl_data!O52</f>
        <v>79.640831758034025</v>
      </c>
      <c r="F26" s="37">
        <f>tbl_data!P52</f>
        <v>70.570704302548648</v>
      </c>
      <c r="G26" s="12">
        <f>tbl_data!Q52</f>
        <v>63.270963270963279</v>
      </c>
    </row>
    <row r="27" spans="1:7" s="14" customFormat="1" ht="14.25" customHeight="1" x14ac:dyDescent="0.2">
      <c r="A27" s="9" t="s">
        <v>54</v>
      </c>
      <c r="B27" s="38">
        <f>tbl_data!L53</f>
        <v>5.8823529411764701</v>
      </c>
      <c r="C27" s="39">
        <f>tbl_data!M53</f>
        <v>5.2358113509192643</v>
      </c>
      <c r="D27" s="39">
        <f>tbl_data!N53</f>
        <v>4.2396313364055294</v>
      </c>
      <c r="E27" s="39">
        <f>tbl_data!O53</f>
        <v>3.9130434782608701</v>
      </c>
      <c r="F27" s="39">
        <f>tbl_data!P53</f>
        <v>2.6856673061112635</v>
      </c>
      <c r="G27" s="13">
        <f>tbl_data!Q53</f>
        <v>5.4054054054054053</v>
      </c>
    </row>
    <row r="28" spans="1:7" s="14" customFormat="1" ht="14.25" customHeight="1" x14ac:dyDescent="0.2">
      <c r="A28" s="11" t="s">
        <v>55</v>
      </c>
      <c r="B28" s="36">
        <f>tbl_data!L54</f>
        <v>0</v>
      </c>
      <c r="C28" s="37">
        <f>tbl_data!M54</f>
        <v>0.19984012789768185</v>
      </c>
      <c r="D28" s="37">
        <f>tbl_data!N54</f>
        <v>0.22383146807109941</v>
      </c>
      <c r="E28" s="37">
        <f>tbl_data!O54</f>
        <v>0.11342155009451795</v>
      </c>
      <c r="F28" s="37">
        <f>tbl_data!P54</f>
        <v>0.22951493559879421</v>
      </c>
      <c r="G28" s="12" t="str">
        <f>tbl_data!Q54</f>
        <v>s</v>
      </c>
    </row>
    <row r="29" spans="1:7" s="14" customFormat="1" ht="14.25" customHeight="1" x14ac:dyDescent="0.2">
      <c r="A29" s="9" t="s">
        <v>56</v>
      </c>
      <c r="B29" s="38">
        <f>tbl_data!L55</f>
        <v>9.1503267973856204</v>
      </c>
      <c r="C29" s="39">
        <f>tbl_data!M55</f>
        <v>13.928856914468426</v>
      </c>
      <c r="D29" s="39">
        <f>tbl_data!N55</f>
        <v>13.324555628703095</v>
      </c>
      <c r="E29" s="39">
        <f>tbl_data!O55</f>
        <v>16.332703213610586</v>
      </c>
      <c r="F29" s="39">
        <f>tbl_data!P55</f>
        <v>25.520690600164432</v>
      </c>
      <c r="G29" s="13">
        <f>tbl_data!Q55</f>
        <v>27.650727650727653</v>
      </c>
    </row>
    <row r="30" spans="1:7" s="14" customFormat="1" ht="14.25" customHeight="1" x14ac:dyDescent="0.2">
      <c r="A30" s="11" t="s">
        <v>57</v>
      </c>
      <c r="B30" s="36">
        <f>tbl_data!L56</f>
        <v>0</v>
      </c>
      <c r="C30" s="37">
        <f>tbl_data!M56</f>
        <v>0</v>
      </c>
      <c r="D30" s="37" t="str">
        <f>tbl_data!N56</f>
        <v>s</v>
      </c>
      <c r="E30" s="37" t="str">
        <f>tbl_data!O56</f>
        <v>s</v>
      </c>
      <c r="F30" s="37">
        <f>tbl_data!P56</f>
        <v>0.66456563442038918</v>
      </c>
      <c r="G30" s="12">
        <f>tbl_data!Q56</f>
        <v>2.772002772002772</v>
      </c>
    </row>
    <row r="31" spans="1:7" s="14" customFormat="1" ht="14.25" customHeight="1" x14ac:dyDescent="0.2">
      <c r="A31" s="9" t="s">
        <v>58</v>
      </c>
      <c r="B31" s="38">
        <f>tbl_data!L57</f>
        <v>0</v>
      </c>
      <c r="C31" s="39">
        <f>tbl_data!M57</f>
        <v>0</v>
      </c>
      <c r="D31" s="39">
        <f>tbl_data!N57</f>
        <v>0</v>
      </c>
      <c r="E31" s="39" t="str">
        <f>tbl_data!O57</f>
        <v>s</v>
      </c>
      <c r="F31" s="39" t="str">
        <f>tbl_data!P57</f>
        <v>s</v>
      </c>
      <c r="G31" s="13" t="str">
        <f>tbl_data!Q57</f>
        <v>s</v>
      </c>
    </row>
    <row r="32" spans="1:7" s="14" customFormat="1" ht="14.25" customHeight="1" x14ac:dyDescent="0.2">
      <c r="A32" s="11" t="s">
        <v>77</v>
      </c>
      <c r="B32" s="36">
        <f>tbl_data!L58</f>
        <v>0</v>
      </c>
      <c r="C32" s="37">
        <f>tbl_data!M58</f>
        <v>0</v>
      </c>
      <c r="D32" s="37" t="str">
        <f>tbl_data!N58</f>
        <v>s</v>
      </c>
      <c r="E32" s="37">
        <f>tbl_data!O58</f>
        <v>0</v>
      </c>
      <c r="F32" s="37" t="str">
        <f>tbl_data!P58</f>
        <v>s</v>
      </c>
      <c r="G32" s="12">
        <f>tbl_data!Q58</f>
        <v>0</v>
      </c>
    </row>
    <row r="33" spans="1:7" ht="14.25" customHeight="1" x14ac:dyDescent="0.2">
      <c r="A33" s="45" t="s">
        <v>88</v>
      </c>
      <c r="B33" s="43"/>
      <c r="C33" s="43"/>
      <c r="D33" s="43"/>
      <c r="E33" s="43"/>
      <c r="F33" s="43"/>
      <c r="G33" s="44"/>
    </row>
    <row r="34" spans="1:7" ht="14.25" customHeight="1" x14ac:dyDescent="0.2">
      <c r="A34" s="9" t="s">
        <v>52</v>
      </c>
      <c r="B34" s="34">
        <f>tbl_data!L59</f>
        <v>0</v>
      </c>
      <c r="C34" s="35">
        <f>tbl_data!M59</f>
        <v>0</v>
      </c>
      <c r="D34" s="35">
        <f>tbl_data!N59</f>
        <v>0</v>
      </c>
      <c r="E34" s="35" t="str">
        <f>tbl_data!O59</f>
        <v>s</v>
      </c>
      <c r="F34" s="35">
        <f>tbl_data!P59</f>
        <v>7.1315623023402912</v>
      </c>
      <c r="G34" s="10">
        <f>tbl_data!Q59</f>
        <v>5.7052297939778134</v>
      </c>
    </row>
    <row r="35" spans="1:7" ht="14.25" customHeight="1" x14ac:dyDescent="0.2">
      <c r="A35" s="11" t="s">
        <v>53</v>
      </c>
      <c r="B35" s="36">
        <f>tbl_data!L60</f>
        <v>65.128205128205124</v>
      </c>
      <c r="C35" s="37">
        <f>tbl_data!M60</f>
        <v>61.206193969030153</v>
      </c>
      <c r="D35" s="37">
        <f>tbl_data!N60</f>
        <v>42.04131227217497</v>
      </c>
      <c r="E35" s="37">
        <f>tbl_data!O60</f>
        <v>27.669902912621357</v>
      </c>
      <c r="F35" s="37">
        <f>tbl_data!P60</f>
        <v>13.3617963314358</v>
      </c>
      <c r="G35" s="12">
        <f>tbl_data!Q60</f>
        <v>13.193343898573692</v>
      </c>
    </row>
    <row r="36" spans="1:7" ht="14.25" customHeight="1" x14ac:dyDescent="0.2">
      <c r="A36" s="9" t="s">
        <v>54</v>
      </c>
      <c r="B36" s="38">
        <f>tbl_data!L61</f>
        <v>8.7179487179487172</v>
      </c>
      <c r="C36" s="39">
        <f>tbl_data!M61</f>
        <v>5.0529747351263241</v>
      </c>
      <c r="D36" s="39">
        <f>tbl_data!N61</f>
        <v>3.8882138517618468</v>
      </c>
      <c r="E36" s="39">
        <f>tbl_data!O61</f>
        <v>3.8834951456310676</v>
      </c>
      <c r="F36" s="39">
        <f>tbl_data!P61</f>
        <v>3.2574320050600889</v>
      </c>
      <c r="G36" s="13">
        <f>tbl_data!Q61</f>
        <v>3.565768621236133</v>
      </c>
    </row>
    <row r="37" spans="1:7" ht="14.25" customHeight="1" x14ac:dyDescent="0.2">
      <c r="A37" s="11" t="s">
        <v>55</v>
      </c>
      <c r="B37" s="36">
        <f>tbl_data!L62</f>
        <v>0</v>
      </c>
      <c r="C37" s="37" t="str">
        <f>tbl_data!M62</f>
        <v>s</v>
      </c>
      <c r="D37" s="37" t="str">
        <f>tbl_data!N62</f>
        <v>s</v>
      </c>
      <c r="E37" s="37">
        <f>tbl_data!O62</f>
        <v>0</v>
      </c>
      <c r="F37" s="37">
        <f>tbl_data!P62</f>
        <v>0.31625553447185323</v>
      </c>
      <c r="G37" s="12">
        <f>tbl_data!Q62</f>
        <v>0.4358161648177496</v>
      </c>
    </row>
    <row r="38" spans="1:7" ht="14.25" customHeight="1" x14ac:dyDescent="0.2">
      <c r="A38" s="9" t="s">
        <v>56</v>
      </c>
      <c r="B38" s="38">
        <f>tbl_data!L63</f>
        <v>26.153846153846157</v>
      </c>
      <c r="C38" s="39">
        <f>tbl_data!M63</f>
        <v>33.74083129584352</v>
      </c>
      <c r="D38" s="39">
        <f>tbl_data!N63</f>
        <v>54.070473876063183</v>
      </c>
      <c r="E38" s="39">
        <f>tbl_data!O63</f>
        <v>68.446601941747574</v>
      </c>
      <c r="F38" s="39">
        <f>tbl_data!P63</f>
        <v>51.944971537001891</v>
      </c>
      <c r="G38" s="13">
        <f>tbl_data!Q63</f>
        <v>36.331220285261487</v>
      </c>
    </row>
    <row r="39" spans="1:7" ht="14.25" customHeight="1" x14ac:dyDescent="0.2">
      <c r="A39" s="11" t="s">
        <v>57</v>
      </c>
      <c r="B39" s="36">
        <f>tbl_data!L64</f>
        <v>0</v>
      </c>
      <c r="C39" s="37">
        <f>tbl_data!M64</f>
        <v>0</v>
      </c>
      <c r="D39" s="37">
        <f>tbl_data!N64</f>
        <v>0</v>
      </c>
      <c r="E39" s="37" t="str">
        <f>tbl_data!O64</f>
        <v>s</v>
      </c>
      <c r="F39" s="37">
        <f>tbl_data!P64</f>
        <v>23.98798228969007</v>
      </c>
      <c r="G39" s="12">
        <f>tbl_data!Q64</f>
        <v>40.768621236133121</v>
      </c>
    </row>
    <row r="40" spans="1:7" ht="14.25" customHeight="1" x14ac:dyDescent="0.2">
      <c r="A40" s="9" t="s">
        <v>58</v>
      </c>
      <c r="B40" s="38">
        <f>tbl_data!L65</f>
        <v>0</v>
      </c>
      <c r="C40" s="39">
        <f>tbl_data!M65</f>
        <v>0</v>
      </c>
      <c r="D40" s="39">
        <f>tbl_data!N65</f>
        <v>0</v>
      </c>
      <c r="E40" s="39">
        <f>tbl_data!O65</f>
        <v>0</v>
      </c>
      <c r="F40" s="39" t="str">
        <f>tbl_data!P65</f>
        <v>s</v>
      </c>
      <c r="G40" s="13" t="str">
        <f>tbl_data!Q65</f>
        <v>s</v>
      </c>
    </row>
    <row r="41" spans="1:7" ht="14.25" customHeight="1" x14ac:dyDescent="0.2">
      <c r="A41" s="11" t="s">
        <v>77</v>
      </c>
      <c r="B41" s="36">
        <f>tbl_data!L66</f>
        <v>0</v>
      </c>
      <c r="C41" s="37" t="str">
        <f>tbl_data!M66</f>
        <v>s</v>
      </c>
      <c r="D41" s="37" t="str">
        <f>tbl_data!N66</f>
        <v>s</v>
      </c>
      <c r="E41" s="37">
        <f>tbl_data!O66</f>
        <v>0</v>
      </c>
      <c r="F41" s="37" t="str">
        <f>tbl_data!P66</f>
        <v>s</v>
      </c>
      <c r="G41" s="12" t="str">
        <f>tbl_data!Q66</f>
        <v>s</v>
      </c>
    </row>
    <row r="42" spans="1:7" ht="14.25" customHeight="1" x14ac:dyDescent="0.2">
      <c r="A42" s="6" t="s">
        <v>46</v>
      </c>
      <c r="B42" s="43"/>
      <c r="C42" s="43"/>
      <c r="D42" s="43"/>
      <c r="E42" s="43"/>
      <c r="F42" s="43"/>
      <c r="G42" s="44"/>
    </row>
    <row r="43" spans="1:7" ht="14.25" customHeight="1" x14ac:dyDescent="0.2">
      <c r="A43" s="9" t="s">
        <v>52</v>
      </c>
      <c r="B43" s="34">
        <f>tbl_data!L67</f>
        <v>0</v>
      </c>
      <c r="C43" s="35">
        <f>tbl_data!M67</f>
        <v>0</v>
      </c>
      <c r="D43" s="35">
        <f>tbl_data!N67</f>
        <v>0</v>
      </c>
      <c r="E43" s="35" t="str">
        <f>tbl_data!O67</f>
        <v>s</v>
      </c>
      <c r="F43" s="35">
        <f>tbl_data!P67</f>
        <v>2.3247318255786924</v>
      </c>
      <c r="G43" s="10">
        <f>tbl_data!Q67</f>
        <v>2.8154327424400418</v>
      </c>
    </row>
    <row r="44" spans="1:7" ht="14.25" customHeight="1" x14ac:dyDescent="0.2">
      <c r="A44" s="11" t="s">
        <v>53</v>
      </c>
      <c r="B44" s="36">
        <f>tbl_data!L68</f>
        <v>91.011235955056179</v>
      </c>
      <c r="C44" s="37">
        <f>tbl_data!M68</f>
        <v>70.687418936446178</v>
      </c>
      <c r="D44" s="37">
        <f>tbl_data!N68</f>
        <v>68.337730870712392</v>
      </c>
      <c r="E44" s="37">
        <f>tbl_data!O68</f>
        <v>65.874730021598268</v>
      </c>
      <c r="F44" s="37">
        <f>tbl_data!P68</f>
        <v>48.673242336687586</v>
      </c>
      <c r="G44" s="12">
        <f>tbl_data!Q68</f>
        <v>45.464025026068825</v>
      </c>
    </row>
    <row r="45" spans="1:7" ht="14.25" customHeight="1" x14ac:dyDescent="0.2">
      <c r="A45" s="9" t="s">
        <v>54</v>
      </c>
      <c r="B45" s="38" t="str">
        <f>tbl_data!L69</f>
        <v>s</v>
      </c>
      <c r="C45" s="39">
        <f>tbl_data!M69</f>
        <v>14.656290531776914</v>
      </c>
      <c r="D45" s="39">
        <f>tbl_data!N69</f>
        <v>10.026385224274406</v>
      </c>
      <c r="E45" s="39">
        <f>tbl_data!O69</f>
        <v>7.1274298056155514</v>
      </c>
      <c r="F45" s="39">
        <f>tbl_data!P69</f>
        <v>4.6461426056922717</v>
      </c>
      <c r="G45" s="13">
        <f>tbl_data!Q69</f>
        <v>6.1939520333680917</v>
      </c>
    </row>
    <row r="46" spans="1:7" ht="14.25" customHeight="1" x14ac:dyDescent="0.2">
      <c r="A46" s="11" t="s">
        <v>55</v>
      </c>
      <c r="B46" s="36" t="str">
        <f>tbl_data!L70</f>
        <v>s</v>
      </c>
      <c r="C46" s="37">
        <f>tbl_data!M70</f>
        <v>1.1673151750972763</v>
      </c>
      <c r="D46" s="37">
        <f>tbl_data!N70</f>
        <v>2.1108179419525066</v>
      </c>
      <c r="E46" s="37" t="str">
        <f>tbl_data!O70</f>
        <v>s</v>
      </c>
      <c r="F46" s="37">
        <f>tbl_data!P70</f>
        <v>1.265318322207831</v>
      </c>
      <c r="G46" s="12">
        <f>tbl_data!Q70</f>
        <v>1.5849843587069863</v>
      </c>
    </row>
    <row r="47" spans="1:7" ht="14.25" customHeight="1" x14ac:dyDescent="0.2">
      <c r="A47" s="9" t="s">
        <v>56</v>
      </c>
      <c r="B47" s="38">
        <f>tbl_data!L71</f>
        <v>8.9887640449438209</v>
      </c>
      <c r="C47" s="39">
        <f>tbl_data!M71</f>
        <v>13.488975356679637</v>
      </c>
      <c r="D47" s="39">
        <f>tbl_data!N71</f>
        <v>19.525065963060687</v>
      </c>
      <c r="E47" s="39">
        <f>tbl_data!O71</f>
        <v>26.997840172786177</v>
      </c>
      <c r="F47" s="39">
        <f>tbl_data!P71</f>
        <v>37.431503437282053</v>
      </c>
      <c r="G47" s="13">
        <f>tbl_data!Q71</f>
        <v>36.329509906152239</v>
      </c>
    </row>
    <row r="48" spans="1:7" ht="14.25" customHeight="1" x14ac:dyDescent="0.2">
      <c r="A48" s="11" t="s">
        <v>57</v>
      </c>
      <c r="B48" s="36">
        <f>tbl_data!L72</f>
        <v>0</v>
      </c>
      <c r="C48" s="37">
        <f>tbl_data!M72</f>
        <v>0</v>
      </c>
      <c r="D48" s="37">
        <f>tbl_data!N72</f>
        <v>0</v>
      </c>
      <c r="E48" s="37" t="str">
        <f>tbl_data!O72</f>
        <v>s</v>
      </c>
      <c r="F48" s="37">
        <f>tbl_data!P72</f>
        <v>5.6192089269702103</v>
      </c>
      <c r="G48" s="12">
        <f>tbl_data!Q72</f>
        <v>7.6120959332638165</v>
      </c>
    </row>
    <row r="49" spans="1:7" ht="14.25" customHeight="1" x14ac:dyDescent="0.2">
      <c r="A49" s="9" t="s">
        <v>58</v>
      </c>
      <c r="B49" s="38">
        <f>tbl_data!L73</f>
        <v>0</v>
      </c>
      <c r="C49" s="39">
        <f>tbl_data!M73</f>
        <v>0</v>
      </c>
      <c r="D49" s="39">
        <f>tbl_data!N73</f>
        <v>0</v>
      </c>
      <c r="E49" s="39">
        <f>tbl_data!O73</f>
        <v>0</v>
      </c>
      <c r="F49" s="39">
        <f>tbl_data!P73</f>
        <v>3.9852545581349007E-2</v>
      </c>
      <c r="G49" s="13" t="str">
        <f>tbl_data!Q73</f>
        <v>s</v>
      </c>
    </row>
    <row r="50" spans="1:7" ht="14.25" customHeight="1" x14ac:dyDescent="0.2">
      <c r="A50" s="33" t="s">
        <v>77</v>
      </c>
      <c r="B50" s="40">
        <f>tbl_data!L74</f>
        <v>0</v>
      </c>
      <c r="C50" s="41">
        <f>tbl_data!M74</f>
        <v>0</v>
      </c>
      <c r="D50" s="41">
        <f>tbl_data!N74</f>
        <v>0</v>
      </c>
      <c r="E50" s="41">
        <f>tbl_data!O74</f>
        <v>0</v>
      </c>
      <c r="F50" s="41">
        <f>tbl_data!P74</f>
        <v>0</v>
      </c>
      <c r="G50" s="15" t="str">
        <f>tbl_data!Q74</f>
        <v>s</v>
      </c>
    </row>
    <row r="51" spans="1:7" s="17" customFormat="1" ht="10.5" customHeight="1" x14ac:dyDescent="0.25">
      <c r="A51" s="141" t="s">
        <v>86</v>
      </c>
      <c r="B51" s="141"/>
      <c r="C51" s="141"/>
      <c r="D51" s="141"/>
      <c r="E51" s="141"/>
      <c r="F51" s="141"/>
      <c r="G51" s="141"/>
    </row>
    <row r="52" spans="1:7" ht="9" customHeight="1" x14ac:dyDescent="0.2">
      <c r="A52" s="133" t="s">
        <v>76</v>
      </c>
      <c r="B52" s="133"/>
      <c r="C52" s="133"/>
      <c r="D52" s="133"/>
      <c r="E52" s="133"/>
      <c r="F52" s="133"/>
      <c r="G52" s="133"/>
    </row>
  </sheetData>
  <mergeCells count="6">
    <mergeCell ref="A52:G52"/>
    <mergeCell ref="A1:G1"/>
    <mergeCell ref="A2:G2"/>
    <mergeCell ref="A4:A5"/>
    <mergeCell ref="B4:G4"/>
    <mergeCell ref="A51:G51"/>
  </mergeCells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9" tint="0.39997558519241921"/>
  </sheetPr>
  <dimension ref="A1:H25"/>
  <sheetViews>
    <sheetView tabSelected="1" zoomScaleNormal="100" workbookViewId="0">
      <selection activeCell="A2" sqref="A2:G2"/>
    </sheetView>
  </sheetViews>
  <sheetFormatPr defaultRowHeight="14.25" x14ac:dyDescent="0.2"/>
  <cols>
    <col min="1" max="1" width="46.42578125" style="5" customWidth="1"/>
    <col min="2" max="2" width="7.28515625" style="5" customWidth="1"/>
    <col min="3" max="3" width="7.28515625" style="4" customWidth="1"/>
    <col min="4" max="4" width="7.28515625" style="5" customWidth="1"/>
    <col min="5" max="5" width="7.28515625" style="4" customWidth="1"/>
    <col min="6" max="6" width="7.28515625" style="5" customWidth="1"/>
    <col min="7" max="7" width="7.28515625" style="4" customWidth="1"/>
    <col min="8" max="16384" width="9.140625" style="5"/>
  </cols>
  <sheetData>
    <row r="1" spans="1:8" s="1" customFormat="1" ht="24" customHeight="1" x14ac:dyDescent="0.25">
      <c r="A1" s="134" t="s">
        <v>98</v>
      </c>
      <c r="B1" s="134"/>
      <c r="C1" s="134"/>
      <c r="D1" s="134"/>
      <c r="E1" s="134"/>
      <c r="F1" s="134"/>
      <c r="G1" s="134"/>
    </row>
    <row r="2" spans="1:8" s="1" customFormat="1" x14ac:dyDescent="0.25">
      <c r="A2" s="135" t="s">
        <v>74</v>
      </c>
      <c r="B2" s="135"/>
      <c r="C2" s="135"/>
      <c r="D2" s="135"/>
      <c r="E2" s="135"/>
      <c r="F2" s="135"/>
      <c r="G2" s="135"/>
    </row>
    <row r="3" spans="1:8" s="2" customFormat="1" ht="7.5" customHeight="1" x14ac:dyDescent="0.2">
      <c r="C3" s="3"/>
      <c r="E3" s="3"/>
      <c r="G3" s="3"/>
    </row>
    <row r="4" spans="1:8" ht="37.5" customHeight="1" x14ac:dyDescent="0.2">
      <c r="A4" s="136" t="s">
        <v>73</v>
      </c>
      <c r="B4" s="138" t="s">
        <v>75</v>
      </c>
      <c r="C4" s="139"/>
      <c r="D4" s="139"/>
      <c r="E4" s="139"/>
      <c r="F4" s="139"/>
      <c r="G4" s="140"/>
      <c r="H4" s="4"/>
    </row>
    <row r="5" spans="1:8" ht="26.25" customHeight="1" x14ac:dyDescent="0.2">
      <c r="A5" s="137"/>
      <c r="B5" s="18" t="s">
        <v>50</v>
      </c>
      <c r="C5" s="32" t="s">
        <v>32</v>
      </c>
      <c r="D5" s="32" t="s">
        <v>33</v>
      </c>
      <c r="E5" s="32" t="s">
        <v>31</v>
      </c>
      <c r="F5" s="32" t="s">
        <v>14</v>
      </c>
      <c r="G5" s="19" t="s">
        <v>51</v>
      </c>
      <c r="H5" s="4"/>
    </row>
    <row r="6" spans="1:8" ht="14.25" customHeight="1" x14ac:dyDescent="0.2">
      <c r="A6" s="6" t="s">
        <v>65</v>
      </c>
      <c r="B6" s="7"/>
      <c r="C6" s="42"/>
      <c r="D6" s="42"/>
      <c r="E6" s="42"/>
      <c r="F6" s="42"/>
      <c r="G6" s="8"/>
    </row>
    <row r="7" spans="1:8" ht="14.25" customHeight="1" x14ac:dyDescent="0.2">
      <c r="A7" s="9" t="s">
        <v>52</v>
      </c>
      <c r="B7" s="34">
        <f>tbl_data!L75</f>
        <v>0</v>
      </c>
      <c r="C7" s="35">
        <f>tbl_data!M75</f>
        <v>0</v>
      </c>
      <c r="D7" s="35">
        <f>tbl_data!N75</f>
        <v>0</v>
      </c>
      <c r="E7" s="35">
        <f>tbl_data!O75</f>
        <v>0.53795576808129109</v>
      </c>
      <c r="F7" s="35">
        <f>tbl_data!P75</f>
        <v>2.8791362591222636</v>
      </c>
      <c r="G7" s="10">
        <f>tbl_data!Q75</f>
        <v>3.6867114533835816</v>
      </c>
    </row>
    <row r="8" spans="1:8" ht="14.25" customHeight="1" x14ac:dyDescent="0.2">
      <c r="A8" s="11" t="s">
        <v>53</v>
      </c>
      <c r="B8" s="36">
        <f>tbl_data!L76</f>
        <v>21.364985163204746</v>
      </c>
      <c r="C8" s="37">
        <f>tbl_data!M76</f>
        <v>21.000758150113722</v>
      </c>
      <c r="D8" s="37">
        <f>tbl_data!N76</f>
        <v>17.326332794830371</v>
      </c>
      <c r="E8" s="37">
        <f>tbl_data!O76</f>
        <v>16.796174536760311</v>
      </c>
      <c r="F8" s="37">
        <f>tbl_data!P76</f>
        <v>16.989903029091273</v>
      </c>
      <c r="G8" s="12">
        <f>tbl_data!Q76</f>
        <v>17.270194986072422</v>
      </c>
    </row>
    <row r="9" spans="1:8" ht="14.25" customHeight="1" x14ac:dyDescent="0.2">
      <c r="A9" s="9" t="s">
        <v>54</v>
      </c>
      <c r="B9" s="38">
        <f>tbl_data!L77</f>
        <v>58.753709198813056</v>
      </c>
      <c r="C9" s="39">
        <f>tbl_data!M77</f>
        <v>63.532979529946928</v>
      </c>
      <c r="D9" s="39">
        <f>tbl_data!N77</f>
        <v>66.316639741518586</v>
      </c>
      <c r="E9" s="39">
        <f>tbl_data!O77</f>
        <v>66.108786610878653</v>
      </c>
      <c r="F9" s="39">
        <f>tbl_data!P77</f>
        <v>57.767669699090277</v>
      </c>
      <c r="G9" s="13">
        <f>tbl_data!Q77</f>
        <v>57.381615598885794</v>
      </c>
    </row>
    <row r="10" spans="1:8" ht="14.25" customHeight="1" x14ac:dyDescent="0.2">
      <c r="A10" s="11" t="s">
        <v>55</v>
      </c>
      <c r="B10" s="36">
        <f>tbl_data!L78</f>
        <v>16.320474777448073</v>
      </c>
      <c r="C10" s="37">
        <f>tbl_data!M78</f>
        <v>12.509476876421532</v>
      </c>
      <c r="D10" s="37">
        <f>tbl_data!N78</f>
        <v>12.237479806138934</v>
      </c>
      <c r="E10" s="37">
        <f>tbl_data!O78</f>
        <v>10.221159593544531</v>
      </c>
      <c r="F10" s="37">
        <f>tbl_data!P78</f>
        <v>8.6923922823153053</v>
      </c>
      <c r="G10" s="12">
        <f>tbl_data!Q78</f>
        <v>5.8823529411764701</v>
      </c>
    </row>
    <row r="11" spans="1:8" ht="14.25" customHeight="1" x14ac:dyDescent="0.2">
      <c r="A11" s="9" t="s">
        <v>56</v>
      </c>
      <c r="B11" s="38">
        <f>tbl_data!L79</f>
        <v>3.5608308605341246</v>
      </c>
      <c r="C11" s="39">
        <f>tbl_data!M79</f>
        <v>2.9567854435178167</v>
      </c>
      <c r="D11" s="39">
        <f>tbl_data!N79</f>
        <v>4.1195476575121157</v>
      </c>
      <c r="E11" s="39">
        <f>tbl_data!O79</f>
        <v>6.3359234907352064</v>
      </c>
      <c r="F11" s="39">
        <f>tbl_data!P79</f>
        <v>11.646506048185543</v>
      </c>
      <c r="G11" s="13">
        <f>tbl_data!Q79</f>
        <v>11.617237424217599</v>
      </c>
    </row>
    <row r="12" spans="1:8" ht="14.25" customHeight="1" x14ac:dyDescent="0.2">
      <c r="A12" s="11" t="s">
        <v>57</v>
      </c>
      <c r="B12" s="36">
        <f>tbl_data!L80</f>
        <v>0</v>
      </c>
      <c r="C12" s="37">
        <f>tbl_data!M80</f>
        <v>0</v>
      </c>
      <c r="D12" s="37">
        <f>tbl_data!N80</f>
        <v>0</v>
      </c>
      <c r="E12" s="37" t="str">
        <f>tbl_data!O80</f>
        <v>s</v>
      </c>
      <c r="F12" s="37">
        <f>tbl_data!P80</f>
        <v>1.83444966510047</v>
      </c>
      <c r="G12" s="12">
        <f>tbl_data!Q80</f>
        <v>3.6375553006718007</v>
      </c>
    </row>
    <row r="13" spans="1:8" ht="14.25" customHeight="1" x14ac:dyDescent="0.2">
      <c r="A13" s="9" t="s">
        <v>58</v>
      </c>
      <c r="B13" s="38">
        <f>tbl_data!L81</f>
        <v>0</v>
      </c>
      <c r="C13" s="39">
        <f>tbl_data!M81</f>
        <v>0</v>
      </c>
      <c r="D13" s="39">
        <f>tbl_data!N81</f>
        <v>0</v>
      </c>
      <c r="E13" s="39" t="str">
        <f>tbl_data!O81</f>
        <v>s</v>
      </c>
      <c r="F13" s="39">
        <f>tbl_data!P81</f>
        <v>0.18994301709487155</v>
      </c>
      <c r="G13" s="13">
        <f>tbl_data!Q81</f>
        <v>0.52433229559233163</v>
      </c>
    </row>
    <row r="14" spans="1:8" ht="14.25" customHeight="1" x14ac:dyDescent="0.2">
      <c r="A14" s="11" t="s">
        <v>77</v>
      </c>
      <c r="B14" s="36">
        <f>tbl_data!L82</f>
        <v>0</v>
      </c>
      <c r="C14" s="37">
        <f>tbl_data!M82</f>
        <v>0</v>
      </c>
      <c r="D14" s="37">
        <f>tbl_data!N82</f>
        <v>0</v>
      </c>
      <c r="E14" s="37">
        <f>tbl_data!O82</f>
        <v>0</v>
      </c>
      <c r="F14" s="37">
        <f>tbl_data!P82</f>
        <v>0</v>
      </c>
      <c r="G14" s="12">
        <f>tbl_data!Q82</f>
        <v>0</v>
      </c>
    </row>
    <row r="15" spans="1:8" ht="14.25" customHeight="1" x14ac:dyDescent="0.2">
      <c r="A15" s="6" t="s">
        <v>48</v>
      </c>
      <c r="B15" s="43"/>
      <c r="C15" s="43"/>
      <c r="D15" s="43"/>
      <c r="E15" s="43"/>
      <c r="F15" s="43"/>
      <c r="G15" s="44"/>
    </row>
    <row r="16" spans="1:8" ht="14.25" customHeight="1" x14ac:dyDescent="0.2">
      <c r="A16" s="9" t="s">
        <v>52</v>
      </c>
      <c r="B16" s="34">
        <f>tbl_data!L83</f>
        <v>0</v>
      </c>
      <c r="C16" s="35">
        <f>tbl_data!M83</f>
        <v>0</v>
      </c>
      <c r="D16" s="35">
        <f>tbl_data!N83</f>
        <v>0</v>
      </c>
      <c r="E16" s="35">
        <f>tbl_data!O83</f>
        <v>0</v>
      </c>
      <c r="F16" s="35" t="str">
        <f>tbl_data!P83</f>
        <v>s</v>
      </c>
      <c r="G16" s="10" t="str">
        <f>tbl_data!Q83</f>
        <v>s</v>
      </c>
    </row>
    <row r="17" spans="1:7" ht="14.25" customHeight="1" x14ac:dyDescent="0.2">
      <c r="A17" s="11" t="s">
        <v>53</v>
      </c>
      <c r="B17" s="36" t="str">
        <f>tbl_data!L84</f>
        <v>s</v>
      </c>
      <c r="C17" s="37">
        <f>tbl_data!M84</f>
        <v>19.642857142857142</v>
      </c>
      <c r="D17" s="37">
        <f>tbl_data!N84</f>
        <v>28.037383177570092</v>
      </c>
      <c r="E17" s="37">
        <f>tbl_data!O84</f>
        <v>14.754098360655737</v>
      </c>
      <c r="F17" s="37">
        <f>tbl_data!P84</f>
        <v>4.3142144638403987</v>
      </c>
      <c r="G17" s="12">
        <f>tbl_data!Q84</f>
        <v>5.4458408138839021</v>
      </c>
    </row>
    <row r="18" spans="1:7" ht="14.25" customHeight="1" x14ac:dyDescent="0.2">
      <c r="A18" s="9" t="s">
        <v>54</v>
      </c>
      <c r="B18" s="38">
        <f>tbl_data!L85</f>
        <v>0</v>
      </c>
      <c r="C18" s="39">
        <f>tbl_data!M85</f>
        <v>32.142857142857146</v>
      </c>
      <c r="D18" s="39">
        <f>tbl_data!N85</f>
        <v>24.299065420560748</v>
      </c>
      <c r="E18" s="39" t="str">
        <f>tbl_data!O85</f>
        <v>s</v>
      </c>
      <c r="F18" s="39">
        <f>tbl_data!P85</f>
        <v>3.192019950124688</v>
      </c>
      <c r="G18" s="13">
        <f>tbl_data!Q85</f>
        <v>4.1891083183722326</v>
      </c>
    </row>
    <row r="19" spans="1:7" ht="14.25" customHeight="1" x14ac:dyDescent="0.2">
      <c r="A19" s="11" t="s">
        <v>55</v>
      </c>
      <c r="B19" s="36">
        <f>tbl_data!L86</f>
        <v>0</v>
      </c>
      <c r="C19" s="37">
        <f>tbl_data!M86</f>
        <v>48.214285714285715</v>
      </c>
      <c r="D19" s="37">
        <f>tbl_data!N86</f>
        <v>47.663551401869157</v>
      </c>
      <c r="E19" s="37">
        <f>tbl_data!O86</f>
        <v>55.737704918032783</v>
      </c>
      <c r="F19" s="37">
        <f>tbl_data!P86</f>
        <v>26.90773067331671</v>
      </c>
      <c r="G19" s="12">
        <f>tbl_data!Q86</f>
        <v>16.337522441651707</v>
      </c>
    </row>
    <row r="20" spans="1:7" ht="14.25" customHeight="1" x14ac:dyDescent="0.2">
      <c r="A20" s="9" t="s">
        <v>56</v>
      </c>
      <c r="B20" s="38">
        <f>tbl_data!L87</f>
        <v>0</v>
      </c>
      <c r="C20" s="39">
        <f>tbl_data!M87</f>
        <v>0</v>
      </c>
      <c r="D20" s="39">
        <f>tbl_data!N87</f>
        <v>0</v>
      </c>
      <c r="E20" s="39" t="str">
        <f>tbl_data!O87</f>
        <v>s</v>
      </c>
      <c r="F20" s="39">
        <f>tbl_data!P87</f>
        <v>0.37406483790523692</v>
      </c>
      <c r="G20" s="13" t="str">
        <f>tbl_data!Q87</f>
        <v>s</v>
      </c>
    </row>
    <row r="21" spans="1:7" ht="14.25" customHeight="1" x14ac:dyDescent="0.2">
      <c r="A21" s="11" t="s">
        <v>57</v>
      </c>
      <c r="B21" s="36">
        <f>tbl_data!L88</f>
        <v>0</v>
      </c>
      <c r="C21" s="37" t="str">
        <f>tbl_data!M88</f>
        <v>s</v>
      </c>
      <c r="D21" s="37" t="str">
        <f>tbl_data!N88</f>
        <v>s</v>
      </c>
      <c r="E21" s="37">
        <f>tbl_data!O88</f>
        <v>9.8360655737704921</v>
      </c>
      <c r="F21" s="37">
        <f>tbl_data!P88</f>
        <v>39.201995012468828</v>
      </c>
      <c r="G21" s="12">
        <f>tbl_data!Q88</f>
        <v>47.516457211250746</v>
      </c>
    </row>
    <row r="22" spans="1:7" ht="14.25" customHeight="1" x14ac:dyDescent="0.2">
      <c r="A22" s="9" t="s">
        <v>58</v>
      </c>
      <c r="B22" s="38">
        <f>tbl_data!L89</f>
        <v>0</v>
      </c>
      <c r="C22" s="39">
        <f>tbl_data!M89</f>
        <v>0</v>
      </c>
      <c r="D22" s="39" t="str">
        <f>tbl_data!N89</f>
        <v>s</v>
      </c>
      <c r="E22" s="39">
        <f>tbl_data!O89</f>
        <v>19.672131147540984</v>
      </c>
      <c r="F22" s="39">
        <f>tbl_data!P89</f>
        <v>26.009975062344136</v>
      </c>
      <c r="G22" s="13">
        <f>tbl_data!Q89</f>
        <v>26.511071214841415</v>
      </c>
    </row>
    <row r="23" spans="1:7" ht="14.25" customHeight="1" x14ac:dyDescent="0.2">
      <c r="A23" s="33" t="s">
        <v>77</v>
      </c>
      <c r="B23" s="40" t="str">
        <f>tbl_data!L90</f>
        <v>s</v>
      </c>
      <c r="C23" s="41" t="str">
        <f>tbl_data!M90</f>
        <v>s</v>
      </c>
      <c r="D23" s="41">
        <f>tbl_data!N90</f>
        <v>0</v>
      </c>
      <c r="E23" s="41">
        <f>tbl_data!O90</f>
        <v>0</v>
      </c>
      <c r="F23" s="41" t="str">
        <f>tbl_data!P90</f>
        <v>s</v>
      </c>
      <c r="G23" s="15">
        <f>tbl_data!Q90</f>
        <v>0</v>
      </c>
    </row>
    <row r="24" spans="1:7" s="17" customFormat="1" ht="10.5" customHeight="1" x14ac:dyDescent="0.25">
      <c r="A24" s="141" t="s">
        <v>86</v>
      </c>
      <c r="B24" s="141"/>
      <c r="C24" s="141"/>
      <c r="D24" s="141"/>
      <c r="E24" s="141"/>
      <c r="F24" s="141"/>
      <c r="G24" s="141"/>
    </row>
    <row r="25" spans="1:7" ht="9" customHeight="1" x14ac:dyDescent="0.2">
      <c r="A25" s="133" t="s">
        <v>76</v>
      </c>
      <c r="B25" s="133"/>
      <c r="C25" s="133"/>
      <c r="D25" s="133"/>
      <c r="E25" s="133"/>
      <c r="F25" s="133"/>
      <c r="G25" s="133"/>
    </row>
  </sheetData>
  <mergeCells count="6">
    <mergeCell ref="A25:G25"/>
    <mergeCell ref="A1:G1"/>
    <mergeCell ref="A2:G2"/>
    <mergeCell ref="A4:A5"/>
    <mergeCell ref="B4:G4"/>
    <mergeCell ref="A24:G24"/>
  </mergeCells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FF00"/>
  </sheetPr>
  <dimension ref="A1:AR90"/>
  <sheetViews>
    <sheetView topLeftCell="E1" zoomScale="70" zoomScaleNormal="70" workbookViewId="0">
      <selection activeCell="R3" sqref="R3:W90"/>
    </sheetView>
  </sheetViews>
  <sheetFormatPr defaultRowHeight="15" x14ac:dyDescent="0.25"/>
  <cols>
    <col min="1" max="1" width="19.85546875" style="109" customWidth="1"/>
    <col min="2" max="2" width="12.42578125" style="109" customWidth="1"/>
    <col min="3" max="3" width="32.5703125" style="110" bestFit="1" customWidth="1"/>
    <col min="4" max="4" width="42.5703125" style="109" bestFit="1" customWidth="1"/>
    <col min="5" max="5" width="23" style="111" bestFit="1" customWidth="1"/>
    <col min="6" max="6" width="9.140625" style="117"/>
    <col min="7" max="11" width="9.140625" style="109"/>
    <col min="12" max="12" width="10.140625" style="118" bestFit="1" customWidth="1"/>
    <col min="13" max="13" width="8.85546875" style="109" bestFit="1" customWidth="1"/>
    <col min="14" max="15" width="10" style="109" bestFit="1" customWidth="1"/>
    <col min="16" max="16" width="8.85546875" style="109" bestFit="1" customWidth="1"/>
    <col min="17" max="17" width="8.85546875" style="109" customWidth="1"/>
    <col min="18" max="18" width="6" style="119" customWidth="1"/>
    <col min="19" max="23" width="6" style="117" customWidth="1"/>
    <col min="24" max="16384" width="9.140625" style="109"/>
  </cols>
  <sheetData>
    <row r="1" spans="1:44" x14ac:dyDescent="0.25">
      <c r="F1" s="112" t="s">
        <v>50</v>
      </c>
      <c r="G1" s="113" t="s">
        <v>32</v>
      </c>
      <c r="H1" s="113" t="s">
        <v>33</v>
      </c>
      <c r="I1" s="113" t="s">
        <v>31</v>
      </c>
      <c r="J1" s="113" t="s">
        <v>14</v>
      </c>
      <c r="K1" s="114" t="s">
        <v>51</v>
      </c>
      <c r="L1" s="115" t="s">
        <v>50</v>
      </c>
      <c r="M1" s="113" t="s">
        <v>32</v>
      </c>
      <c r="N1" s="113" t="s">
        <v>33</v>
      </c>
      <c r="O1" s="113" t="s">
        <v>31</v>
      </c>
      <c r="P1" s="113" t="s">
        <v>14</v>
      </c>
      <c r="Q1" s="114" t="s">
        <v>51</v>
      </c>
      <c r="R1" s="115" t="s">
        <v>50</v>
      </c>
      <c r="S1" s="116" t="s">
        <v>32</v>
      </c>
      <c r="T1" s="116" t="s">
        <v>33</v>
      </c>
      <c r="U1" s="116" t="s">
        <v>31</v>
      </c>
      <c r="V1" s="116" t="s">
        <v>14</v>
      </c>
      <c r="W1" s="112" t="s">
        <v>51</v>
      </c>
    </row>
    <row r="2" spans="1:44" x14ac:dyDescent="0.25">
      <c r="A2" s="109" t="s">
        <v>67</v>
      </c>
      <c r="B2" s="109" t="s">
        <v>68</v>
      </c>
      <c r="D2" s="109" t="str">
        <f>orig_data!A7</f>
        <v>diagg</v>
      </c>
      <c r="E2" s="111" t="str">
        <f>orig_data!D7</f>
        <v>class</v>
      </c>
      <c r="F2" s="117" t="str">
        <f>orig_data!F7</f>
        <v>count1</v>
      </c>
      <c r="G2" s="109" t="s">
        <v>7</v>
      </c>
      <c r="H2" s="109" t="s">
        <v>7</v>
      </c>
      <c r="I2" s="109" t="s">
        <v>7</v>
      </c>
      <c r="J2" s="109" t="s">
        <v>7</v>
      </c>
      <c r="K2" s="109" t="s">
        <v>7</v>
      </c>
      <c r="L2" s="118" t="s">
        <v>59</v>
      </c>
      <c r="M2" s="109" t="s">
        <v>59</v>
      </c>
      <c r="N2" s="109" t="s">
        <v>59</v>
      </c>
      <c r="O2" s="109" t="s">
        <v>59</v>
      </c>
      <c r="P2" s="109" t="s">
        <v>59</v>
      </c>
      <c r="Q2" s="109" t="s">
        <v>59</v>
      </c>
      <c r="R2" s="119" t="s">
        <v>60</v>
      </c>
      <c r="S2" s="117" t="s">
        <v>60</v>
      </c>
      <c r="T2" s="117" t="s">
        <v>60</v>
      </c>
      <c r="U2" s="117" t="s">
        <v>60</v>
      </c>
      <c r="V2" s="117" t="s">
        <v>60</v>
      </c>
      <c r="W2" s="117" t="s">
        <v>60</v>
      </c>
    </row>
    <row r="3" spans="1:44" s="114" customFormat="1" x14ac:dyDescent="0.25">
      <c r="A3" s="114" t="s">
        <v>38</v>
      </c>
      <c r="B3" s="120" t="s">
        <v>40</v>
      </c>
      <c r="C3" s="121" t="s">
        <v>52</v>
      </c>
      <c r="D3" s="114" t="str">
        <f>orig_data!A494</f>
        <v>10.Acute bronchitis</v>
      </c>
      <c r="E3" s="122" t="str">
        <f>orig_data!D494</f>
        <v>J01A.tetracyclines</v>
      </c>
      <c r="F3" s="112">
        <f>orig_data!F494</f>
        <v>0</v>
      </c>
      <c r="G3" s="112">
        <f>orig_data!F503</f>
        <v>0</v>
      </c>
      <c r="H3" s="112">
        <f>orig_data!F512</f>
        <v>0</v>
      </c>
      <c r="I3" s="112" t="str">
        <f>orig_data!F521</f>
        <v>S</v>
      </c>
      <c r="J3" s="112">
        <f>orig_data!F530</f>
        <v>960</v>
      </c>
      <c r="K3" s="112">
        <f>orig_data!F539</f>
        <v>399</v>
      </c>
      <c r="L3" s="118">
        <f t="shared" ref="L3:Q10" si="0">(IF(F3="S","s",IF(F3=0,0,F3/SUM(F$3:F$10)*100)))</f>
        <v>0</v>
      </c>
      <c r="M3" s="123">
        <f t="shared" si="0"/>
        <v>0</v>
      </c>
      <c r="N3" s="123">
        <f t="shared" si="0"/>
        <v>0</v>
      </c>
      <c r="O3" s="123" t="str">
        <f t="shared" si="0"/>
        <v>s</v>
      </c>
      <c r="P3" s="123">
        <f t="shared" si="0"/>
        <v>2.2856598652413038</v>
      </c>
      <c r="Q3" s="123">
        <f t="shared" si="0"/>
        <v>3.790613718411552</v>
      </c>
      <c r="R3" s="119" t="str">
        <f t="shared" ref="R3:R34" si="1">IF(F3="S","s","")</f>
        <v/>
      </c>
      <c r="S3" s="117" t="str">
        <f t="shared" ref="S3:S34" si="2">IF(G3="S","s","")</f>
        <v/>
      </c>
      <c r="T3" s="117" t="str">
        <f t="shared" ref="T3:T34" si="3">IF(H3="S","s","")</f>
        <v/>
      </c>
      <c r="U3" s="117" t="str">
        <f t="shared" ref="U3:U34" si="4">IF(I3="S","s","")</f>
        <v>s</v>
      </c>
      <c r="V3" s="117" t="str">
        <f t="shared" ref="V3:V34" si="5">IF(J3="S","s","")</f>
        <v/>
      </c>
      <c r="W3" s="117" t="str">
        <f t="shared" ref="W3:W34" si="6">IF(K3="S","s","")</f>
        <v/>
      </c>
      <c r="X3" s="109"/>
      <c r="Y3" s="109"/>
      <c r="Z3" s="109"/>
      <c r="AA3" s="109"/>
      <c r="AB3" s="109"/>
      <c r="AC3" s="109"/>
      <c r="AD3" s="109"/>
      <c r="AE3" s="109"/>
      <c r="AF3" s="109"/>
      <c r="AG3" s="109"/>
      <c r="AH3" s="109"/>
      <c r="AI3" s="109"/>
      <c r="AJ3" s="109"/>
      <c r="AK3" s="109"/>
      <c r="AL3" s="109"/>
      <c r="AM3" s="109"/>
      <c r="AN3" s="109"/>
      <c r="AO3" s="109"/>
      <c r="AP3" s="109"/>
      <c r="AQ3" s="109"/>
      <c r="AR3" s="109"/>
    </row>
    <row r="4" spans="1:44" x14ac:dyDescent="0.25">
      <c r="C4" s="110" t="s">
        <v>53</v>
      </c>
      <c r="D4" s="109" t="str">
        <f>orig_data!A495</f>
        <v>10.Acute bronchitis</v>
      </c>
      <c r="E4" s="111" t="str">
        <f>orig_data!D495</f>
        <v>J01C.beta lactams</v>
      </c>
      <c r="F4" s="117">
        <f>orig_data!F495</f>
        <v>493</v>
      </c>
      <c r="G4" s="117">
        <f>orig_data!F504</f>
        <v>2827</v>
      </c>
      <c r="H4" s="117">
        <f>orig_data!F513</f>
        <v>2101</v>
      </c>
      <c r="I4" s="117">
        <f>orig_data!F522</f>
        <v>991</v>
      </c>
      <c r="J4" s="117">
        <f>orig_data!F531</f>
        <v>10424</v>
      </c>
      <c r="K4" s="117">
        <f>orig_data!F540</f>
        <v>2252</v>
      </c>
      <c r="L4" s="118">
        <f t="shared" si="0"/>
        <v>70.630372492836685</v>
      </c>
      <c r="M4" s="123">
        <f t="shared" si="0"/>
        <v>63.499550763701706</v>
      </c>
      <c r="N4" s="123">
        <f t="shared" si="0"/>
        <v>58.247851400055453</v>
      </c>
      <c r="O4" s="123">
        <f t="shared" si="0"/>
        <v>42.495711835334475</v>
      </c>
      <c r="P4" s="123">
        <f t="shared" si="0"/>
        <v>24.818456703411822</v>
      </c>
      <c r="Q4" s="123">
        <f t="shared" si="0"/>
        <v>21.394641839255176</v>
      </c>
      <c r="R4" s="119" t="str">
        <f t="shared" si="1"/>
        <v/>
      </c>
      <c r="S4" s="117" t="str">
        <f t="shared" si="2"/>
        <v/>
      </c>
      <c r="T4" s="117" t="str">
        <f t="shared" si="3"/>
        <v/>
      </c>
      <c r="U4" s="117" t="str">
        <f t="shared" si="4"/>
        <v/>
      </c>
      <c r="V4" s="117" t="str">
        <f t="shared" si="5"/>
        <v/>
      </c>
      <c r="W4" s="117" t="str">
        <f t="shared" si="6"/>
        <v/>
      </c>
    </row>
    <row r="5" spans="1:44" x14ac:dyDescent="0.25">
      <c r="C5" s="110" t="s">
        <v>54</v>
      </c>
      <c r="D5" s="109" t="str">
        <f>orig_data!A496</f>
        <v>10.Acute bronchitis</v>
      </c>
      <c r="E5" s="111" t="str">
        <f>orig_data!D496</f>
        <v>J01D.cephalosporins</v>
      </c>
      <c r="F5" s="117">
        <f>orig_data!F496</f>
        <v>41</v>
      </c>
      <c r="G5" s="117">
        <f>orig_data!F505</f>
        <v>376</v>
      </c>
      <c r="H5" s="117">
        <f>orig_data!F514</f>
        <v>270</v>
      </c>
      <c r="I5" s="117">
        <f>orig_data!F523</f>
        <v>197</v>
      </c>
      <c r="J5" s="117">
        <f>orig_data!F532</f>
        <v>1334</v>
      </c>
      <c r="K5" s="117">
        <f>orig_data!F541</f>
        <v>614</v>
      </c>
      <c r="L5" s="118">
        <f t="shared" si="0"/>
        <v>5.873925501432665</v>
      </c>
      <c r="M5" s="123">
        <f t="shared" si="0"/>
        <v>8.4456424079065595</v>
      </c>
      <c r="N5" s="123">
        <f t="shared" si="0"/>
        <v>7.4854449681175499</v>
      </c>
      <c r="O5" s="123">
        <f t="shared" si="0"/>
        <v>8.4476843910806174</v>
      </c>
      <c r="P5" s="123">
        <f t="shared" si="0"/>
        <v>3.1761148544082283</v>
      </c>
      <c r="Q5" s="123">
        <f t="shared" si="0"/>
        <v>5.8331749952498573</v>
      </c>
      <c r="R5" s="119" t="str">
        <f t="shared" si="1"/>
        <v/>
      </c>
      <c r="S5" s="117" t="str">
        <f t="shared" si="2"/>
        <v/>
      </c>
      <c r="T5" s="117" t="str">
        <f t="shared" si="3"/>
        <v/>
      </c>
      <c r="U5" s="117" t="str">
        <f t="shared" si="4"/>
        <v/>
      </c>
      <c r="V5" s="117" t="str">
        <f t="shared" si="5"/>
        <v/>
      </c>
      <c r="W5" s="117" t="str">
        <f t="shared" si="6"/>
        <v/>
      </c>
    </row>
    <row r="6" spans="1:44" ht="30" x14ac:dyDescent="0.25">
      <c r="C6" s="110" t="s">
        <v>55</v>
      </c>
      <c r="D6" s="109" t="str">
        <f>orig_data!A497</f>
        <v>10.Acute bronchitis</v>
      </c>
      <c r="E6" s="111" t="str">
        <f>orig_data!D497</f>
        <v>J01E.sulfa and trime</v>
      </c>
      <c r="F6" s="117">
        <f>orig_data!F497</f>
        <v>10</v>
      </c>
      <c r="G6" s="117">
        <f>orig_data!F506</f>
        <v>42</v>
      </c>
      <c r="H6" s="117">
        <f>orig_data!F515</f>
        <v>22</v>
      </c>
      <c r="I6" s="117">
        <f>orig_data!F524</f>
        <v>7</v>
      </c>
      <c r="J6" s="117">
        <f>orig_data!F533</f>
        <v>181</v>
      </c>
      <c r="K6" s="117">
        <f>orig_data!F542</f>
        <v>61</v>
      </c>
      <c r="L6" s="118">
        <f t="shared" si="0"/>
        <v>1.4326647564469914</v>
      </c>
      <c r="M6" s="123">
        <f t="shared" si="0"/>
        <v>0.94339622641509435</v>
      </c>
      <c r="N6" s="123">
        <f t="shared" si="0"/>
        <v>0.60992514555031885</v>
      </c>
      <c r="O6" s="123">
        <f t="shared" si="0"/>
        <v>0.30017152658662088</v>
      </c>
      <c r="P6" s="123">
        <f t="shared" si="0"/>
        <v>0.43094212042570418</v>
      </c>
      <c r="Q6" s="123">
        <f t="shared" si="0"/>
        <v>0.57951738552156573</v>
      </c>
      <c r="R6" s="119" t="str">
        <f t="shared" si="1"/>
        <v/>
      </c>
      <c r="S6" s="117" t="str">
        <f t="shared" si="2"/>
        <v/>
      </c>
      <c r="T6" s="117" t="str">
        <f t="shared" si="3"/>
        <v/>
      </c>
      <c r="U6" s="117" t="str">
        <f t="shared" si="4"/>
        <v/>
      </c>
      <c r="V6" s="117" t="str">
        <f t="shared" si="5"/>
        <v/>
      </c>
      <c r="W6" s="117" t="str">
        <f t="shared" si="6"/>
        <v/>
      </c>
    </row>
    <row r="7" spans="1:44" ht="30" x14ac:dyDescent="0.25">
      <c r="C7" s="110" t="s">
        <v>56</v>
      </c>
      <c r="D7" s="109" t="str">
        <f>orig_data!A498</f>
        <v>10.Acute bronchitis</v>
      </c>
      <c r="E7" s="111" t="str">
        <f>orig_data!D498</f>
        <v>J01F.macrolides</v>
      </c>
      <c r="F7" s="117">
        <f>orig_data!F498</f>
        <v>154</v>
      </c>
      <c r="G7" s="117">
        <f>orig_data!F507</f>
        <v>1207</v>
      </c>
      <c r="H7" s="117">
        <f>orig_data!F516</f>
        <v>1214</v>
      </c>
      <c r="I7" s="117">
        <f>orig_data!F525</f>
        <v>1137</v>
      </c>
      <c r="J7" s="117">
        <f>orig_data!F534</f>
        <v>25861</v>
      </c>
      <c r="K7" s="117">
        <f>orig_data!F543</f>
        <v>5593</v>
      </c>
      <c r="L7" s="118">
        <f t="shared" si="0"/>
        <v>22.063037249283667</v>
      </c>
      <c r="M7" s="123">
        <f t="shared" si="0"/>
        <v>27.111410601976637</v>
      </c>
      <c r="N7" s="123">
        <f t="shared" si="0"/>
        <v>33.656778486276686</v>
      </c>
      <c r="O7" s="123">
        <f t="shared" si="0"/>
        <v>48.75643224699828</v>
      </c>
      <c r="P7" s="123">
        <f t="shared" si="0"/>
        <v>61.572343515630578</v>
      </c>
      <c r="Q7" s="123">
        <f t="shared" si="0"/>
        <v>53.135094052821586</v>
      </c>
      <c r="R7" s="119" t="str">
        <f t="shared" si="1"/>
        <v/>
      </c>
      <c r="S7" s="117" t="str">
        <f t="shared" si="2"/>
        <v/>
      </c>
      <c r="T7" s="117" t="str">
        <f t="shared" si="3"/>
        <v/>
      </c>
      <c r="U7" s="117" t="str">
        <f t="shared" si="4"/>
        <v/>
      </c>
      <c r="V7" s="117" t="str">
        <f t="shared" si="5"/>
        <v/>
      </c>
      <c r="W7" s="117" t="str">
        <f t="shared" si="6"/>
        <v/>
      </c>
    </row>
    <row r="8" spans="1:44" x14ac:dyDescent="0.25">
      <c r="C8" s="110" t="s">
        <v>57</v>
      </c>
      <c r="D8" s="109" t="str">
        <f>orig_data!A499</f>
        <v>10.Acute bronchitis</v>
      </c>
      <c r="E8" s="111" t="str">
        <f>orig_data!D499</f>
        <v>J01M.quinolones</v>
      </c>
      <c r="F8" s="117">
        <f>orig_data!F499</f>
        <v>0</v>
      </c>
      <c r="G8" s="117">
        <f>orig_data!F508</f>
        <v>0</v>
      </c>
      <c r="H8" s="117" t="str">
        <f>orig_data!F517</f>
        <v>S</v>
      </c>
      <c r="I8" s="117" t="str">
        <f>orig_data!F526</f>
        <v>S</v>
      </c>
      <c r="J8" s="117">
        <f>orig_data!F535</f>
        <v>3231</v>
      </c>
      <c r="K8" s="117">
        <f>orig_data!F544</f>
        <v>1598</v>
      </c>
      <c r="L8" s="118">
        <f t="shared" si="0"/>
        <v>0</v>
      </c>
      <c r="M8" s="123">
        <f t="shared" si="0"/>
        <v>0</v>
      </c>
      <c r="N8" s="123" t="str">
        <f t="shared" si="0"/>
        <v>s</v>
      </c>
      <c r="O8" s="123" t="str">
        <f t="shared" si="0"/>
        <v>s</v>
      </c>
      <c r="P8" s="123">
        <f t="shared" si="0"/>
        <v>7.6926739839527638</v>
      </c>
      <c r="Q8" s="123">
        <f t="shared" si="0"/>
        <v>15.18145544366331</v>
      </c>
      <c r="R8" s="119" t="str">
        <f t="shared" si="1"/>
        <v/>
      </c>
      <c r="S8" s="117" t="str">
        <f t="shared" si="2"/>
        <v/>
      </c>
      <c r="T8" s="117" t="str">
        <f t="shared" si="3"/>
        <v>s</v>
      </c>
      <c r="U8" s="117" t="str">
        <f t="shared" si="4"/>
        <v>s</v>
      </c>
      <c r="V8" s="117" t="str">
        <f t="shared" si="5"/>
        <v/>
      </c>
      <c r="W8" s="117" t="str">
        <f t="shared" si="6"/>
        <v/>
      </c>
    </row>
    <row r="9" spans="1:44" x14ac:dyDescent="0.25">
      <c r="C9" s="110" t="s">
        <v>58</v>
      </c>
      <c r="D9" s="109" t="str">
        <f>orig_data!A500</f>
        <v>10.Acute bronchitis</v>
      </c>
      <c r="E9" s="111" t="str">
        <f>orig_data!D500</f>
        <v>J01X.other</v>
      </c>
      <c r="F9" s="117">
        <f>orig_data!F500</f>
        <v>0</v>
      </c>
      <c r="G9" s="117">
        <f>orig_data!F509</f>
        <v>0</v>
      </c>
      <c r="H9" s="117">
        <f>orig_data!F518</f>
        <v>0</v>
      </c>
      <c r="I9" s="117">
        <f>orig_data!F527</f>
        <v>0</v>
      </c>
      <c r="J9" s="117">
        <f>orig_data!F536</f>
        <v>10</v>
      </c>
      <c r="K9" s="117">
        <f>orig_data!F545</f>
        <v>9</v>
      </c>
      <c r="L9" s="118">
        <f t="shared" si="0"/>
        <v>0</v>
      </c>
      <c r="M9" s="123">
        <f t="shared" si="0"/>
        <v>0</v>
      </c>
      <c r="N9" s="123">
        <f t="shared" si="0"/>
        <v>0</v>
      </c>
      <c r="O9" s="123">
        <f t="shared" si="0"/>
        <v>0</v>
      </c>
      <c r="P9" s="123">
        <f t="shared" si="0"/>
        <v>2.3808956929596916E-2</v>
      </c>
      <c r="Q9" s="123">
        <f t="shared" si="0"/>
        <v>8.5502565076952308E-2</v>
      </c>
      <c r="R9" s="119" t="str">
        <f t="shared" si="1"/>
        <v/>
      </c>
      <c r="S9" s="117" t="str">
        <f t="shared" si="2"/>
        <v/>
      </c>
      <c r="T9" s="117" t="str">
        <f t="shared" si="3"/>
        <v/>
      </c>
      <c r="U9" s="117" t="str">
        <f t="shared" si="4"/>
        <v/>
      </c>
      <c r="V9" s="117" t="str">
        <f t="shared" si="5"/>
        <v/>
      </c>
      <c r="W9" s="117" t="str">
        <f t="shared" si="6"/>
        <v/>
      </c>
    </row>
    <row r="10" spans="1:44" s="124" customFormat="1" x14ac:dyDescent="0.25">
      <c r="C10" s="125" t="s">
        <v>69</v>
      </c>
      <c r="D10" s="124" t="str">
        <f>orig_data!A502</f>
        <v>10.Acute bronchitis</v>
      </c>
      <c r="E10" s="128" t="str">
        <f>orig_data!D502</f>
        <v>Unclassified</v>
      </c>
      <c r="F10" s="124">
        <f>orig_data!F502</f>
        <v>0</v>
      </c>
      <c r="G10" s="124">
        <f>orig_data!F511</f>
        <v>0</v>
      </c>
      <c r="H10" s="124" t="str">
        <f>orig_data!F520</f>
        <v>S</v>
      </c>
      <c r="I10" s="124">
        <f>orig_data!F529</f>
        <v>0</v>
      </c>
      <c r="J10" s="124">
        <f>orig_data!F538</f>
        <v>0</v>
      </c>
      <c r="K10" s="124">
        <f>orig_data!F547</f>
        <v>0</v>
      </c>
      <c r="L10" s="129">
        <f t="shared" si="0"/>
        <v>0</v>
      </c>
      <c r="M10" s="126">
        <f t="shared" si="0"/>
        <v>0</v>
      </c>
      <c r="N10" s="126" t="str">
        <f t="shared" si="0"/>
        <v>s</v>
      </c>
      <c r="O10" s="126">
        <f t="shared" si="0"/>
        <v>0</v>
      </c>
      <c r="P10" s="126">
        <f t="shared" si="0"/>
        <v>0</v>
      </c>
      <c r="Q10" s="126">
        <f t="shared" si="0"/>
        <v>0</v>
      </c>
      <c r="R10" s="127" t="str">
        <f t="shared" si="1"/>
        <v/>
      </c>
      <c r="S10" s="124" t="str">
        <f t="shared" si="2"/>
        <v/>
      </c>
      <c r="T10" s="124" t="str">
        <f t="shared" si="3"/>
        <v>s</v>
      </c>
      <c r="U10" s="124" t="str">
        <f t="shared" si="4"/>
        <v/>
      </c>
      <c r="V10" s="124" t="str">
        <f t="shared" si="5"/>
        <v/>
      </c>
      <c r="W10" s="124" t="str">
        <f t="shared" si="6"/>
        <v/>
      </c>
    </row>
    <row r="11" spans="1:44" s="114" customFormat="1" x14ac:dyDescent="0.25">
      <c r="B11" s="120" t="s">
        <v>42</v>
      </c>
      <c r="C11" s="121" t="s">
        <v>52</v>
      </c>
      <c r="D11" s="114" t="str">
        <f>orig_data!A602</f>
        <v>12.Asthma or Allergic rhinitis</v>
      </c>
      <c r="E11" s="122" t="str">
        <f>orig_data!D602</f>
        <v>J01A.tetracyclines</v>
      </c>
      <c r="F11" s="112">
        <f>orig_data!F602</f>
        <v>0</v>
      </c>
      <c r="G11" s="112">
        <f>orig_data!F611</f>
        <v>0</v>
      </c>
      <c r="H11" s="112">
        <f>orig_data!F620</f>
        <v>0</v>
      </c>
      <c r="I11" s="112">
        <f>orig_data!F629</f>
        <v>7</v>
      </c>
      <c r="J11" s="112">
        <f>orig_data!F638</f>
        <v>213</v>
      </c>
      <c r="K11" s="112">
        <f>orig_data!F647</f>
        <v>77</v>
      </c>
      <c r="L11" s="118">
        <f t="shared" ref="L11:Q18" si="7">(IF(F11="S","s",IF(F11=0,0,F11/SUM(F$11:F$18)*100)))</f>
        <v>0</v>
      </c>
      <c r="M11" s="123">
        <f t="shared" si="7"/>
        <v>0</v>
      </c>
      <c r="N11" s="123">
        <f t="shared" si="7"/>
        <v>0</v>
      </c>
      <c r="O11" s="123">
        <f t="shared" si="7"/>
        <v>1.2612612612612613</v>
      </c>
      <c r="P11" s="123">
        <f t="shared" si="7"/>
        <v>4.4053774560496386</v>
      </c>
      <c r="Q11" s="123">
        <f t="shared" si="7"/>
        <v>7.7</v>
      </c>
      <c r="R11" s="119" t="str">
        <f t="shared" si="1"/>
        <v/>
      </c>
      <c r="S11" s="117" t="str">
        <f t="shared" si="2"/>
        <v/>
      </c>
      <c r="T11" s="117" t="str">
        <f t="shared" si="3"/>
        <v/>
      </c>
      <c r="U11" s="117" t="str">
        <f t="shared" si="4"/>
        <v/>
      </c>
      <c r="V11" s="117" t="str">
        <f t="shared" si="5"/>
        <v/>
      </c>
      <c r="W11" s="117" t="str">
        <f t="shared" si="6"/>
        <v/>
      </c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109"/>
      <c r="AI11" s="109"/>
      <c r="AJ11" s="109"/>
      <c r="AK11" s="109"/>
      <c r="AL11" s="109"/>
      <c r="AM11" s="109"/>
      <c r="AN11" s="109"/>
      <c r="AO11" s="109"/>
      <c r="AP11" s="109"/>
      <c r="AQ11" s="109"/>
      <c r="AR11" s="109"/>
    </row>
    <row r="12" spans="1:44" x14ac:dyDescent="0.25">
      <c r="C12" s="110" t="s">
        <v>53</v>
      </c>
      <c r="D12" s="109" t="str">
        <f>orig_data!A603</f>
        <v>12.Asthma or Allergic rhinitis</v>
      </c>
      <c r="E12" s="111" t="str">
        <f>orig_data!D603</f>
        <v>J01C.beta lactams</v>
      </c>
      <c r="F12" s="117">
        <f>orig_data!F603</f>
        <v>37</v>
      </c>
      <c r="G12" s="117">
        <f>orig_data!F612</f>
        <v>444</v>
      </c>
      <c r="H12" s="117">
        <f>orig_data!F621</f>
        <v>404</v>
      </c>
      <c r="I12" s="117">
        <f>orig_data!F630</f>
        <v>214</v>
      </c>
      <c r="J12" s="117">
        <f>orig_data!F639</f>
        <v>1098</v>
      </c>
      <c r="K12" s="117">
        <f>orig_data!F648</f>
        <v>171</v>
      </c>
      <c r="L12" s="118">
        <f t="shared" si="7"/>
        <v>56.060606060606055</v>
      </c>
      <c r="M12" s="123">
        <f t="shared" si="7"/>
        <v>57.963446475195823</v>
      </c>
      <c r="N12" s="123">
        <f t="shared" si="7"/>
        <v>50.436953807740323</v>
      </c>
      <c r="O12" s="123">
        <f t="shared" si="7"/>
        <v>38.558558558558559</v>
      </c>
      <c r="P12" s="123">
        <f t="shared" si="7"/>
        <v>22.709410548086868</v>
      </c>
      <c r="Q12" s="123">
        <f t="shared" si="7"/>
        <v>17.100000000000001</v>
      </c>
      <c r="R12" s="119" t="str">
        <f t="shared" si="1"/>
        <v/>
      </c>
      <c r="S12" s="117" t="str">
        <f t="shared" si="2"/>
        <v/>
      </c>
      <c r="T12" s="117" t="str">
        <f t="shared" si="3"/>
        <v/>
      </c>
      <c r="U12" s="117" t="str">
        <f t="shared" si="4"/>
        <v/>
      </c>
      <c r="V12" s="117" t="str">
        <f t="shared" si="5"/>
        <v/>
      </c>
      <c r="W12" s="117" t="str">
        <f t="shared" si="6"/>
        <v/>
      </c>
    </row>
    <row r="13" spans="1:44" x14ac:dyDescent="0.25">
      <c r="C13" s="110" t="s">
        <v>54</v>
      </c>
      <c r="D13" s="109" t="str">
        <f>orig_data!A604</f>
        <v>12.Asthma or Allergic rhinitis</v>
      </c>
      <c r="E13" s="111" t="str">
        <f>orig_data!D604</f>
        <v>J01D.cephalosporins</v>
      </c>
      <c r="F13" s="117">
        <f>orig_data!F604</f>
        <v>9</v>
      </c>
      <c r="G13" s="117">
        <f>orig_data!F613</f>
        <v>62</v>
      </c>
      <c r="H13" s="117">
        <f>orig_data!F622</f>
        <v>70</v>
      </c>
      <c r="I13" s="117">
        <f>orig_data!F631</f>
        <v>55</v>
      </c>
      <c r="J13" s="117">
        <f>orig_data!F640</f>
        <v>276</v>
      </c>
      <c r="K13" s="117">
        <f>orig_data!F649</f>
        <v>64</v>
      </c>
      <c r="L13" s="118">
        <f t="shared" si="7"/>
        <v>13.636363636363635</v>
      </c>
      <c r="M13" s="123">
        <f t="shared" si="7"/>
        <v>8.093994778067886</v>
      </c>
      <c r="N13" s="123">
        <f t="shared" si="7"/>
        <v>8.7390761548064919</v>
      </c>
      <c r="O13" s="123">
        <f t="shared" si="7"/>
        <v>9.9099099099099099</v>
      </c>
      <c r="P13" s="123">
        <f t="shared" si="7"/>
        <v>5.7083764219234743</v>
      </c>
      <c r="Q13" s="123">
        <f t="shared" si="7"/>
        <v>6.4</v>
      </c>
      <c r="R13" s="119" t="str">
        <f t="shared" si="1"/>
        <v/>
      </c>
      <c r="S13" s="117" t="str">
        <f t="shared" si="2"/>
        <v/>
      </c>
      <c r="T13" s="117" t="str">
        <f t="shared" si="3"/>
        <v/>
      </c>
      <c r="U13" s="117" t="str">
        <f t="shared" si="4"/>
        <v/>
      </c>
      <c r="V13" s="117" t="str">
        <f t="shared" si="5"/>
        <v/>
      </c>
      <c r="W13" s="117" t="str">
        <f t="shared" si="6"/>
        <v/>
      </c>
    </row>
    <row r="14" spans="1:44" ht="30" x14ac:dyDescent="0.25">
      <c r="C14" s="110" t="s">
        <v>55</v>
      </c>
      <c r="D14" s="109" t="str">
        <f>orig_data!A605</f>
        <v>12.Asthma or Allergic rhinitis</v>
      </c>
      <c r="E14" s="111" t="str">
        <f>orig_data!D605</f>
        <v>J01E.sulfa and trime</v>
      </c>
      <c r="F14" s="117">
        <f>orig_data!F605</f>
        <v>0</v>
      </c>
      <c r="G14" s="117">
        <f>orig_data!F614</f>
        <v>7</v>
      </c>
      <c r="H14" s="117">
        <f>orig_data!F623</f>
        <v>8</v>
      </c>
      <c r="I14" s="117">
        <f>orig_data!F632</f>
        <v>6</v>
      </c>
      <c r="J14" s="117">
        <f>orig_data!F641</f>
        <v>60</v>
      </c>
      <c r="K14" s="117">
        <f>orig_data!F650</f>
        <v>20</v>
      </c>
      <c r="L14" s="118">
        <f t="shared" si="7"/>
        <v>0</v>
      </c>
      <c r="M14" s="123">
        <f t="shared" si="7"/>
        <v>0.91383812010443866</v>
      </c>
      <c r="N14" s="123">
        <f t="shared" si="7"/>
        <v>0.99875156054931336</v>
      </c>
      <c r="O14" s="123">
        <f t="shared" si="7"/>
        <v>1.0810810810810811</v>
      </c>
      <c r="P14" s="123">
        <f t="shared" si="7"/>
        <v>1.2409513960703205</v>
      </c>
      <c r="Q14" s="123">
        <f t="shared" si="7"/>
        <v>2</v>
      </c>
      <c r="R14" s="119" t="str">
        <f t="shared" si="1"/>
        <v/>
      </c>
      <c r="S14" s="117" t="str">
        <f t="shared" si="2"/>
        <v/>
      </c>
      <c r="T14" s="117" t="str">
        <f t="shared" si="3"/>
        <v/>
      </c>
      <c r="U14" s="117" t="str">
        <f t="shared" si="4"/>
        <v/>
      </c>
      <c r="V14" s="117" t="str">
        <f t="shared" si="5"/>
        <v/>
      </c>
      <c r="W14" s="117" t="str">
        <f t="shared" si="6"/>
        <v/>
      </c>
    </row>
    <row r="15" spans="1:44" ht="30" x14ac:dyDescent="0.25">
      <c r="C15" s="110" t="s">
        <v>56</v>
      </c>
      <c r="D15" s="109" t="str">
        <f>orig_data!A606</f>
        <v>12.Asthma or Allergic rhinitis</v>
      </c>
      <c r="E15" s="111" t="str">
        <f>orig_data!D606</f>
        <v>J01F.macrolides</v>
      </c>
      <c r="F15" s="117">
        <f>orig_data!F606</f>
        <v>20</v>
      </c>
      <c r="G15" s="117">
        <f>orig_data!F615</f>
        <v>253</v>
      </c>
      <c r="H15" s="117">
        <f>orig_data!F624</f>
        <v>319</v>
      </c>
      <c r="I15" s="117">
        <f>orig_data!F633</f>
        <v>273</v>
      </c>
      <c r="J15" s="117">
        <f>orig_data!F642</f>
        <v>2611</v>
      </c>
      <c r="K15" s="117">
        <f>orig_data!F651</f>
        <v>456</v>
      </c>
      <c r="L15" s="118">
        <f t="shared" si="7"/>
        <v>30.303030303030305</v>
      </c>
      <c r="M15" s="123">
        <f t="shared" si="7"/>
        <v>33.028720626631852</v>
      </c>
      <c r="N15" s="123">
        <f t="shared" si="7"/>
        <v>39.825218476903871</v>
      </c>
      <c r="O15" s="123">
        <f t="shared" si="7"/>
        <v>49.189189189189193</v>
      </c>
      <c r="P15" s="123">
        <f t="shared" si="7"/>
        <v>54.002068252326787</v>
      </c>
      <c r="Q15" s="123">
        <f t="shared" si="7"/>
        <v>45.6</v>
      </c>
      <c r="R15" s="119" t="str">
        <f t="shared" si="1"/>
        <v/>
      </c>
      <c r="S15" s="117" t="str">
        <f t="shared" si="2"/>
        <v/>
      </c>
      <c r="T15" s="117" t="str">
        <f t="shared" si="3"/>
        <v/>
      </c>
      <c r="U15" s="117" t="str">
        <f t="shared" si="4"/>
        <v/>
      </c>
      <c r="V15" s="117" t="str">
        <f t="shared" si="5"/>
        <v/>
      </c>
      <c r="W15" s="117" t="str">
        <f t="shared" si="6"/>
        <v/>
      </c>
    </row>
    <row r="16" spans="1:44" x14ac:dyDescent="0.25">
      <c r="C16" s="110" t="s">
        <v>57</v>
      </c>
      <c r="D16" s="109" t="str">
        <f>orig_data!A607</f>
        <v>12.Asthma or Allergic rhinitis</v>
      </c>
      <c r="E16" s="111" t="str">
        <f>orig_data!D607</f>
        <v>J01M.quinolones</v>
      </c>
      <c r="F16" s="117">
        <f>orig_data!F607</f>
        <v>0</v>
      </c>
      <c r="G16" s="117">
        <f>orig_data!F616</f>
        <v>0</v>
      </c>
      <c r="H16" s="117">
        <f>orig_data!F625</f>
        <v>0</v>
      </c>
      <c r="I16" s="117">
        <f>orig_data!F634</f>
        <v>0</v>
      </c>
      <c r="J16" s="117">
        <f>orig_data!F643</f>
        <v>544</v>
      </c>
      <c r="K16" s="117">
        <f>orig_data!F652</f>
        <v>204</v>
      </c>
      <c r="L16" s="118">
        <f t="shared" si="7"/>
        <v>0</v>
      </c>
      <c r="M16" s="123">
        <f t="shared" si="7"/>
        <v>0</v>
      </c>
      <c r="N16" s="123">
        <f t="shared" si="7"/>
        <v>0</v>
      </c>
      <c r="O16" s="123">
        <f t="shared" si="7"/>
        <v>0</v>
      </c>
      <c r="P16" s="123">
        <f t="shared" si="7"/>
        <v>11.251292657704241</v>
      </c>
      <c r="Q16" s="123">
        <f t="shared" si="7"/>
        <v>20.399999999999999</v>
      </c>
      <c r="R16" s="119" t="str">
        <f t="shared" si="1"/>
        <v/>
      </c>
      <c r="S16" s="117" t="str">
        <f t="shared" si="2"/>
        <v/>
      </c>
      <c r="T16" s="117" t="str">
        <f t="shared" si="3"/>
        <v/>
      </c>
      <c r="U16" s="117" t="str">
        <f t="shared" si="4"/>
        <v/>
      </c>
      <c r="V16" s="117" t="str">
        <f t="shared" si="5"/>
        <v/>
      </c>
      <c r="W16" s="117" t="str">
        <f t="shared" si="6"/>
        <v/>
      </c>
    </row>
    <row r="17" spans="2:44" x14ac:dyDescent="0.25">
      <c r="C17" s="110" t="s">
        <v>58</v>
      </c>
      <c r="D17" s="109" t="str">
        <f>orig_data!A608</f>
        <v>12.Asthma or Allergic rhinitis</v>
      </c>
      <c r="E17" s="111" t="str">
        <f>orig_data!D608</f>
        <v>J01X.other</v>
      </c>
      <c r="F17" s="117">
        <f>orig_data!F608</f>
        <v>0</v>
      </c>
      <c r="G17" s="117">
        <f>orig_data!F617</f>
        <v>0</v>
      </c>
      <c r="H17" s="117">
        <f>orig_data!F626</f>
        <v>0</v>
      </c>
      <c r="I17" s="117">
        <f>orig_data!F635</f>
        <v>0</v>
      </c>
      <c r="J17" s="117">
        <f>orig_data!F644</f>
        <v>33</v>
      </c>
      <c r="K17" s="117">
        <f>orig_data!F653</f>
        <v>8</v>
      </c>
      <c r="L17" s="118">
        <f t="shared" si="7"/>
        <v>0</v>
      </c>
      <c r="M17" s="123">
        <f t="shared" si="7"/>
        <v>0</v>
      </c>
      <c r="N17" s="123">
        <f t="shared" si="7"/>
        <v>0</v>
      </c>
      <c r="O17" s="123">
        <f t="shared" si="7"/>
        <v>0</v>
      </c>
      <c r="P17" s="123">
        <f t="shared" si="7"/>
        <v>0.68252326783867634</v>
      </c>
      <c r="Q17" s="123">
        <f t="shared" si="7"/>
        <v>0.8</v>
      </c>
      <c r="R17" s="119" t="str">
        <f t="shared" si="1"/>
        <v/>
      </c>
      <c r="S17" s="117" t="str">
        <f t="shared" si="2"/>
        <v/>
      </c>
      <c r="T17" s="117" t="str">
        <f t="shared" si="3"/>
        <v/>
      </c>
      <c r="U17" s="117" t="str">
        <f t="shared" si="4"/>
        <v/>
      </c>
      <c r="V17" s="117" t="str">
        <f t="shared" si="5"/>
        <v/>
      </c>
      <c r="W17" s="117" t="str">
        <f t="shared" si="6"/>
        <v/>
      </c>
    </row>
    <row r="18" spans="2:44" s="124" customFormat="1" x14ac:dyDescent="0.25">
      <c r="C18" s="125" t="s">
        <v>69</v>
      </c>
      <c r="D18" s="124" t="str">
        <f>orig_data!A610</f>
        <v>12.Asthma or Allergic rhinitis</v>
      </c>
      <c r="E18" s="128" t="str">
        <f>orig_data!D610</f>
        <v>Unclassified</v>
      </c>
      <c r="F18" s="124">
        <f>orig_data!F610</f>
        <v>0</v>
      </c>
      <c r="G18" s="124">
        <f>orig_data!F619</f>
        <v>0</v>
      </c>
      <c r="H18" s="124">
        <f>orig_data!F628</f>
        <v>0</v>
      </c>
      <c r="I18" s="124">
        <f>orig_data!F637</f>
        <v>0</v>
      </c>
      <c r="J18" s="124">
        <f>orig_data!F646</f>
        <v>0</v>
      </c>
      <c r="K18" s="124">
        <f>orig_data!F655</f>
        <v>0</v>
      </c>
      <c r="L18" s="129">
        <f t="shared" si="7"/>
        <v>0</v>
      </c>
      <c r="M18" s="126">
        <f t="shared" si="7"/>
        <v>0</v>
      </c>
      <c r="N18" s="126">
        <f t="shared" si="7"/>
        <v>0</v>
      </c>
      <c r="O18" s="126">
        <f t="shared" si="7"/>
        <v>0</v>
      </c>
      <c r="P18" s="126">
        <f t="shared" si="7"/>
        <v>0</v>
      </c>
      <c r="Q18" s="126">
        <f t="shared" si="7"/>
        <v>0</v>
      </c>
      <c r="R18" s="127" t="str">
        <f t="shared" si="1"/>
        <v/>
      </c>
      <c r="S18" s="124" t="str">
        <f t="shared" si="2"/>
        <v/>
      </c>
      <c r="T18" s="124" t="str">
        <f t="shared" si="3"/>
        <v/>
      </c>
      <c r="U18" s="124" t="str">
        <f t="shared" si="4"/>
        <v/>
      </c>
      <c r="V18" s="124" t="str">
        <f t="shared" si="5"/>
        <v/>
      </c>
      <c r="W18" s="124" t="str">
        <f t="shared" si="6"/>
        <v/>
      </c>
    </row>
    <row r="19" spans="2:44" s="114" customFormat="1" x14ac:dyDescent="0.25">
      <c r="B19" s="120" t="s">
        <v>41</v>
      </c>
      <c r="C19" s="121" t="s">
        <v>52</v>
      </c>
      <c r="D19" s="114" t="str">
        <f>orig_data!A548</f>
        <v>11.Cough</v>
      </c>
      <c r="E19" s="122" t="str">
        <f>orig_data!D548</f>
        <v>J01A.tetracyclines</v>
      </c>
      <c r="F19" s="112">
        <f>orig_data!F548</f>
        <v>0</v>
      </c>
      <c r="G19" s="112">
        <f>orig_data!F557</f>
        <v>0</v>
      </c>
      <c r="H19" s="112">
        <f>orig_data!F566</f>
        <v>0</v>
      </c>
      <c r="I19" s="112" t="str">
        <f>orig_data!F575</f>
        <v>S</v>
      </c>
      <c r="J19" s="112">
        <f>orig_data!F584</f>
        <v>255</v>
      </c>
      <c r="K19" s="112">
        <f>orig_data!F593</f>
        <v>141</v>
      </c>
      <c r="L19" s="118">
        <f t="shared" ref="L19:Q26" si="8">(IF(F19="S","s",IF(F19=0,0,F19/SUM(F$19:F$26)*100)))</f>
        <v>0</v>
      </c>
      <c r="M19" s="123">
        <f t="shared" si="8"/>
        <v>0</v>
      </c>
      <c r="N19" s="123">
        <f t="shared" si="8"/>
        <v>0</v>
      </c>
      <c r="O19" s="123" t="str">
        <f t="shared" si="8"/>
        <v>s</v>
      </c>
      <c r="P19" s="123">
        <f t="shared" si="8"/>
        <v>4.9199305421570516</v>
      </c>
      <c r="Q19" s="123">
        <f t="shared" si="8"/>
        <v>6.7174845164363974</v>
      </c>
      <c r="R19" s="119" t="str">
        <f t="shared" si="1"/>
        <v/>
      </c>
      <c r="S19" s="117" t="str">
        <f t="shared" si="2"/>
        <v/>
      </c>
      <c r="T19" s="117" t="str">
        <f t="shared" si="3"/>
        <v/>
      </c>
      <c r="U19" s="117" t="str">
        <f t="shared" si="4"/>
        <v>s</v>
      </c>
      <c r="V19" s="117" t="str">
        <f t="shared" si="5"/>
        <v/>
      </c>
      <c r="W19" s="117" t="str">
        <f t="shared" si="6"/>
        <v/>
      </c>
      <c r="X19" s="109"/>
      <c r="Y19" s="109"/>
      <c r="Z19" s="109"/>
      <c r="AA19" s="109"/>
      <c r="AB19" s="109"/>
      <c r="AC19" s="109"/>
      <c r="AD19" s="109"/>
      <c r="AE19" s="109"/>
      <c r="AF19" s="109"/>
      <c r="AG19" s="109"/>
      <c r="AH19" s="109"/>
      <c r="AI19" s="109"/>
      <c r="AJ19" s="109"/>
      <c r="AK19" s="109"/>
      <c r="AL19" s="109"/>
      <c r="AM19" s="109"/>
      <c r="AN19" s="109"/>
      <c r="AO19" s="109"/>
      <c r="AP19" s="109"/>
      <c r="AQ19" s="109"/>
      <c r="AR19" s="109"/>
    </row>
    <row r="20" spans="2:44" x14ac:dyDescent="0.25">
      <c r="C20" s="110" t="s">
        <v>53</v>
      </c>
      <c r="D20" s="109" t="str">
        <f>orig_data!A549</f>
        <v>11.Cough</v>
      </c>
      <c r="E20" s="111" t="str">
        <f>orig_data!D549</f>
        <v>J01C.beta lactams</v>
      </c>
      <c r="F20" s="117">
        <f>orig_data!F549</f>
        <v>127</v>
      </c>
      <c r="G20" s="117">
        <f>orig_data!F558</f>
        <v>573</v>
      </c>
      <c r="H20" s="117">
        <f>orig_data!F567</f>
        <v>299</v>
      </c>
      <c r="I20" s="117">
        <f>orig_data!F576</f>
        <v>137</v>
      </c>
      <c r="J20" s="117">
        <f>orig_data!F585</f>
        <v>1246</v>
      </c>
      <c r="K20" s="117">
        <f>orig_data!F594</f>
        <v>384</v>
      </c>
      <c r="L20" s="118">
        <f t="shared" si="8"/>
        <v>71.348314606741567</v>
      </c>
      <c r="M20" s="123">
        <f t="shared" si="8"/>
        <v>63.737486095661843</v>
      </c>
      <c r="N20" s="123">
        <f t="shared" si="8"/>
        <v>53.202846975088967</v>
      </c>
      <c r="O20" s="123">
        <f t="shared" si="8"/>
        <v>43.910256410256409</v>
      </c>
      <c r="P20" s="123">
        <f t="shared" si="8"/>
        <v>24.04013119814779</v>
      </c>
      <c r="Q20" s="123">
        <f t="shared" si="8"/>
        <v>18.294425917103382</v>
      </c>
      <c r="R20" s="119" t="str">
        <f t="shared" si="1"/>
        <v/>
      </c>
      <c r="S20" s="117" t="str">
        <f t="shared" si="2"/>
        <v/>
      </c>
      <c r="T20" s="117" t="str">
        <f t="shared" si="3"/>
        <v/>
      </c>
      <c r="U20" s="117" t="str">
        <f t="shared" si="4"/>
        <v/>
      </c>
      <c r="V20" s="117" t="str">
        <f t="shared" si="5"/>
        <v/>
      </c>
      <c r="W20" s="117" t="str">
        <f t="shared" si="6"/>
        <v/>
      </c>
    </row>
    <row r="21" spans="2:44" x14ac:dyDescent="0.25">
      <c r="C21" s="110" t="s">
        <v>54</v>
      </c>
      <c r="D21" s="109" t="str">
        <f>orig_data!A550</f>
        <v>11.Cough</v>
      </c>
      <c r="E21" s="111" t="str">
        <f>orig_data!D550</f>
        <v>J01D.cephalosporins</v>
      </c>
      <c r="F21" s="117">
        <f>orig_data!F550</f>
        <v>16</v>
      </c>
      <c r="G21" s="117">
        <f>orig_data!F559</f>
        <v>54</v>
      </c>
      <c r="H21" s="117">
        <f>orig_data!F568</f>
        <v>24</v>
      </c>
      <c r="I21" s="117">
        <f>orig_data!F577</f>
        <v>10</v>
      </c>
      <c r="J21" s="117">
        <f>orig_data!F586</f>
        <v>193</v>
      </c>
      <c r="K21" s="117">
        <f>orig_data!F595</f>
        <v>111</v>
      </c>
      <c r="L21" s="118">
        <f t="shared" si="8"/>
        <v>8.9887640449438209</v>
      </c>
      <c r="M21" s="123">
        <f t="shared" si="8"/>
        <v>6.0066740823136815</v>
      </c>
      <c r="N21" s="123">
        <f t="shared" si="8"/>
        <v>4.2704626334519578</v>
      </c>
      <c r="O21" s="123">
        <f t="shared" si="8"/>
        <v>3.2051282051282048</v>
      </c>
      <c r="P21" s="123">
        <f t="shared" si="8"/>
        <v>3.7237121358286704</v>
      </c>
      <c r="Q21" s="123">
        <f t="shared" si="8"/>
        <v>5.2882324916626962</v>
      </c>
      <c r="R21" s="119" t="str">
        <f t="shared" si="1"/>
        <v/>
      </c>
      <c r="S21" s="117" t="str">
        <f t="shared" si="2"/>
        <v/>
      </c>
      <c r="T21" s="117" t="str">
        <f t="shared" si="3"/>
        <v/>
      </c>
      <c r="U21" s="117" t="str">
        <f t="shared" si="4"/>
        <v/>
      </c>
      <c r="V21" s="117" t="str">
        <f t="shared" si="5"/>
        <v/>
      </c>
      <c r="W21" s="117" t="str">
        <f t="shared" si="6"/>
        <v/>
      </c>
    </row>
    <row r="22" spans="2:44" ht="30" x14ac:dyDescent="0.25">
      <c r="C22" s="110" t="s">
        <v>55</v>
      </c>
      <c r="D22" s="109" t="str">
        <f>orig_data!A551</f>
        <v>11.Cough</v>
      </c>
      <c r="E22" s="111" t="str">
        <f>orig_data!D551</f>
        <v>J01E.sulfa and trime</v>
      </c>
      <c r="F22" s="117" t="str">
        <f>orig_data!F551</f>
        <v>S</v>
      </c>
      <c r="G22" s="117">
        <f>orig_data!F560</f>
        <v>11</v>
      </c>
      <c r="H22" s="117">
        <f>orig_data!F569</f>
        <v>6</v>
      </c>
      <c r="I22" s="117" t="str">
        <f>orig_data!F578</f>
        <v>S</v>
      </c>
      <c r="J22" s="117">
        <f>orig_data!F587</f>
        <v>64</v>
      </c>
      <c r="K22" s="117">
        <f>orig_data!F596</f>
        <v>31</v>
      </c>
      <c r="L22" s="118" t="str">
        <f t="shared" si="8"/>
        <v>s</v>
      </c>
      <c r="M22" s="123">
        <f t="shared" si="8"/>
        <v>1.2235817575083427</v>
      </c>
      <c r="N22" s="123">
        <f t="shared" si="8"/>
        <v>1.0676156583629894</v>
      </c>
      <c r="O22" s="123" t="str">
        <f t="shared" si="8"/>
        <v>s</v>
      </c>
      <c r="P22" s="123">
        <f t="shared" si="8"/>
        <v>1.2348060968551031</v>
      </c>
      <c r="Q22" s="123">
        <f t="shared" si="8"/>
        <v>1.4768937589328253</v>
      </c>
      <c r="R22" s="119" t="str">
        <f t="shared" si="1"/>
        <v>s</v>
      </c>
      <c r="S22" s="117" t="str">
        <f t="shared" si="2"/>
        <v/>
      </c>
      <c r="T22" s="117" t="str">
        <f t="shared" si="3"/>
        <v/>
      </c>
      <c r="U22" s="117" t="str">
        <f t="shared" si="4"/>
        <v>s</v>
      </c>
      <c r="V22" s="117" t="str">
        <f t="shared" si="5"/>
        <v/>
      </c>
      <c r="W22" s="117" t="str">
        <f t="shared" si="6"/>
        <v/>
      </c>
    </row>
    <row r="23" spans="2:44" ht="30" x14ac:dyDescent="0.25">
      <c r="C23" s="110" t="s">
        <v>56</v>
      </c>
      <c r="D23" s="109" t="str">
        <f>orig_data!A552</f>
        <v>11.Cough</v>
      </c>
      <c r="E23" s="111" t="str">
        <f>orig_data!D552</f>
        <v>J01F.macrolides</v>
      </c>
      <c r="F23" s="117">
        <f>orig_data!F552</f>
        <v>35</v>
      </c>
      <c r="G23" s="117">
        <f>orig_data!F561</f>
        <v>261</v>
      </c>
      <c r="H23" s="117">
        <f>orig_data!F570</f>
        <v>233</v>
      </c>
      <c r="I23" s="117">
        <f>orig_data!F579</f>
        <v>165</v>
      </c>
      <c r="J23" s="117">
        <f>orig_data!F588</f>
        <v>2888</v>
      </c>
      <c r="K23" s="117">
        <f>orig_data!F597</f>
        <v>928</v>
      </c>
      <c r="L23" s="118">
        <f t="shared" si="8"/>
        <v>19.662921348314608</v>
      </c>
      <c r="M23" s="123">
        <f t="shared" si="8"/>
        <v>29.032258064516132</v>
      </c>
      <c r="N23" s="123">
        <f t="shared" si="8"/>
        <v>41.459074733096088</v>
      </c>
      <c r="O23" s="123">
        <f t="shared" si="8"/>
        <v>52.884615384615387</v>
      </c>
      <c r="P23" s="123">
        <f t="shared" si="8"/>
        <v>55.720625120586533</v>
      </c>
      <c r="Q23" s="123">
        <f t="shared" si="8"/>
        <v>44.211529299666509</v>
      </c>
      <c r="R23" s="119" t="str">
        <f t="shared" si="1"/>
        <v/>
      </c>
      <c r="S23" s="117" t="str">
        <f t="shared" si="2"/>
        <v/>
      </c>
      <c r="T23" s="117" t="str">
        <f t="shared" si="3"/>
        <v/>
      </c>
      <c r="U23" s="117" t="str">
        <f t="shared" si="4"/>
        <v/>
      </c>
      <c r="V23" s="117" t="str">
        <f t="shared" si="5"/>
        <v/>
      </c>
      <c r="W23" s="117" t="str">
        <f t="shared" si="6"/>
        <v/>
      </c>
    </row>
    <row r="24" spans="2:44" x14ac:dyDescent="0.25">
      <c r="C24" s="110" t="s">
        <v>57</v>
      </c>
      <c r="D24" s="109" t="str">
        <f>orig_data!A553</f>
        <v>11.Cough</v>
      </c>
      <c r="E24" s="111" t="str">
        <f>orig_data!D553</f>
        <v>J01M.quinolones</v>
      </c>
      <c r="F24" s="117">
        <f>orig_data!F553</f>
        <v>0</v>
      </c>
      <c r="G24" s="117">
        <f>orig_data!F562</f>
        <v>0</v>
      </c>
      <c r="H24" s="117" t="str">
        <f>orig_data!F571</f>
        <v>S</v>
      </c>
      <c r="I24" s="117">
        <f>orig_data!F580</f>
        <v>0</v>
      </c>
      <c r="J24" s="117">
        <f>orig_data!F589</f>
        <v>537</v>
      </c>
      <c r="K24" s="117">
        <f>orig_data!F598</f>
        <v>466</v>
      </c>
      <c r="L24" s="118">
        <f t="shared" si="8"/>
        <v>0</v>
      </c>
      <c r="M24" s="123">
        <f t="shared" si="8"/>
        <v>0</v>
      </c>
      <c r="N24" s="123" t="str">
        <f t="shared" si="8"/>
        <v>s</v>
      </c>
      <c r="O24" s="123">
        <f t="shared" si="8"/>
        <v>0</v>
      </c>
      <c r="P24" s="123">
        <f t="shared" si="8"/>
        <v>10.36079490642485</v>
      </c>
      <c r="Q24" s="123">
        <f t="shared" si="8"/>
        <v>22.201048118151501</v>
      </c>
      <c r="R24" s="119" t="str">
        <f t="shared" si="1"/>
        <v/>
      </c>
      <c r="S24" s="117" t="str">
        <f t="shared" si="2"/>
        <v/>
      </c>
      <c r="T24" s="117" t="str">
        <f t="shared" si="3"/>
        <v>s</v>
      </c>
      <c r="U24" s="117" t="str">
        <f t="shared" si="4"/>
        <v/>
      </c>
      <c r="V24" s="117" t="str">
        <f t="shared" si="5"/>
        <v/>
      </c>
      <c r="W24" s="117" t="str">
        <f t="shared" si="6"/>
        <v/>
      </c>
    </row>
    <row r="25" spans="2:44" x14ac:dyDescent="0.25">
      <c r="C25" s="110" t="s">
        <v>58</v>
      </c>
      <c r="D25" s="109" t="str">
        <f>orig_data!A554</f>
        <v>11.Cough</v>
      </c>
      <c r="E25" s="111" t="str">
        <f>orig_data!D554</f>
        <v>J01X.other</v>
      </c>
      <c r="F25" s="117">
        <f>orig_data!F554</f>
        <v>0</v>
      </c>
      <c r="G25" s="117">
        <f>orig_data!F563</f>
        <v>0</v>
      </c>
      <c r="H25" s="117">
        <f>orig_data!F572</f>
        <v>0</v>
      </c>
      <c r="I25" s="117">
        <f>orig_data!F581</f>
        <v>0</v>
      </c>
      <c r="J25" s="117" t="str">
        <f>orig_data!F590</f>
        <v>S</v>
      </c>
      <c r="K25" s="117">
        <f>orig_data!F599</f>
        <v>38</v>
      </c>
      <c r="L25" s="118">
        <f t="shared" si="8"/>
        <v>0</v>
      </c>
      <c r="M25" s="123">
        <f t="shared" si="8"/>
        <v>0</v>
      </c>
      <c r="N25" s="123">
        <f t="shared" si="8"/>
        <v>0</v>
      </c>
      <c r="O25" s="123">
        <f t="shared" si="8"/>
        <v>0</v>
      </c>
      <c r="P25" s="123" t="str">
        <f t="shared" si="8"/>
        <v>s</v>
      </c>
      <c r="Q25" s="123">
        <f t="shared" si="8"/>
        <v>1.8103858980466889</v>
      </c>
      <c r="R25" s="119" t="str">
        <f t="shared" si="1"/>
        <v/>
      </c>
      <c r="S25" s="117" t="str">
        <f t="shared" si="2"/>
        <v/>
      </c>
      <c r="T25" s="117" t="str">
        <f t="shared" si="3"/>
        <v/>
      </c>
      <c r="U25" s="117" t="str">
        <f t="shared" si="4"/>
        <v/>
      </c>
      <c r="V25" s="117" t="str">
        <f t="shared" si="5"/>
        <v>s</v>
      </c>
      <c r="W25" s="117" t="str">
        <f t="shared" si="6"/>
        <v/>
      </c>
    </row>
    <row r="26" spans="2:44" s="124" customFormat="1" x14ac:dyDescent="0.25">
      <c r="C26" s="125" t="s">
        <v>69</v>
      </c>
      <c r="D26" s="124" t="str">
        <f>orig_data!A556</f>
        <v>11.Cough</v>
      </c>
      <c r="E26" s="128" t="str">
        <f>orig_data!D556</f>
        <v>Unclassified</v>
      </c>
      <c r="F26" s="124" t="str">
        <f>orig_data!F556</f>
        <v>S</v>
      </c>
      <c r="G26" s="124">
        <f>orig_data!F565</f>
        <v>0</v>
      </c>
      <c r="H26" s="124" t="str">
        <f>orig_data!F574</f>
        <v>S</v>
      </c>
      <c r="I26" s="124">
        <f>orig_data!F583</f>
        <v>0</v>
      </c>
      <c r="J26" s="124" t="str">
        <f>orig_data!F592</f>
        <v>S</v>
      </c>
      <c r="K26" s="124">
        <f>orig_data!F601</f>
        <v>0</v>
      </c>
      <c r="L26" s="129" t="str">
        <f t="shared" si="8"/>
        <v>s</v>
      </c>
      <c r="M26" s="126">
        <f t="shared" si="8"/>
        <v>0</v>
      </c>
      <c r="N26" s="126" t="str">
        <f t="shared" si="8"/>
        <v>s</v>
      </c>
      <c r="O26" s="126">
        <f t="shared" si="8"/>
        <v>0</v>
      </c>
      <c r="P26" s="126" t="str">
        <f t="shared" si="8"/>
        <v>s</v>
      </c>
      <c r="Q26" s="126">
        <f t="shared" si="8"/>
        <v>0</v>
      </c>
      <c r="R26" s="127" t="str">
        <f t="shared" si="1"/>
        <v>s</v>
      </c>
      <c r="S26" s="124" t="str">
        <f t="shared" si="2"/>
        <v/>
      </c>
      <c r="T26" s="124" t="str">
        <f t="shared" si="3"/>
        <v>s</v>
      </c>
      <c r="U26" s="124" t="str">
        <f t="shared" si="4"/>
        <v/>
      </c>
      <c r="V26" s="124" t="str">
        <f t="shared" si="5"/>
        <v>s</v>
      </c>
      <c r="W26" s="124" t="str">
        <f t="shared" si="6"/>
        <v/>
      </c>
    </row>
    <row r="27" spans="2:44" s="114" customFormat="1" x14ac:dyDescent="0.25">
      <c r="B27" s="120" t="s">
        <v>39</v>
      </c>
      <c r="C27" s="121" t="s">
        <v>52</v>
      </c>
      <c r="D27" s="114" t="str">
        <f>orig_data!A386</f>
        <v>08.URTI</v>
      </c>
      <c r="E27" s="122" t="str">
        <f>orig_data!D386</f>
        <v>J01A.tetracyclines</v>
      </c>
      <c r="F27" s="112">
        <f>orig_data!F386</f>
        <v>0</v>
      </c>
      <c r="G27" s="114">
        <f>orig_data!F395</f>
        <v>0</v>
      </c>
      <c r="H27" s="114">
        <f>orig_data!F404</f>
        <v>0</v>
      </c>
      <c r="I27" s="114">
        <f>orig_data!F413</f>
        <v>0</v>
      </c>
      <c r="J27" s="114">
        <f>orig_data!F422</f>
        <v>37</v>
      </c>
      <c r="K27" s="114">
        <f>orig_data!F431</f>
        <v>10</v>
      </c>
      <c r="L27" s="118">
        <f t="shared" ref="L27:Q34" si="9">(IF(F27="S","s",IF(F27=0,0,F27/SUM(F$27:F$34)*100)))</f>
        <v>0</v>
      </c>
      <c r="M27" s="123">
        <f t="shared" si="9"/>
        <v>0</v>
      </c>
      <c r="N27" s="123">
        <f t="shared" si="9"/>
        <v>0</v>
      </c>
      <c r="O27" s="123">
        <f t="shared" si="9"/>
        <v>0</v>
      </c>
      <c r="P27" s="123">
        <f t="shared" si="9"/>
        <v>2.2182254196642686</v>
      </c>
      <c r="Q27" s="123">
        <f t="shared" si="9"/>
        <v>3.7037037037037033</v>
      </c>
      <c r="R27" s="119" t="str">
        <f t="shared" si="1"/>
        <v/>
      </c>
      <c r="S27" s="117" t="str">
        <f t="shared" si="2"/>
        <v/>
      </c>
      <c r="T27" s="117" t="str">
        <f t="shared" si="3"/>
        <v/>
      </c>
      <c r="U27" s="117" t="str">
        <f t="shared" si="4"/>
        <v/>
      </c>
      <c r="V27" s="117" t="str">
        <f t="shared" si="5"/>
        <v/>
      </c>
      <c r="W27" s="117" t="str">
        <f t="shared" si="6"/>
        <v/>
      </c>
    </row>
    <row r="28" spans="2:44" x14ac:dyDescent="0.25">
      <c r="C28" s="110" t="s">
        <v>53</v>
      </c>
      <c r="D28" s="109" t="str">
        <f>orig_data!A387</f>
        <v>08.URTI</v>
      </c>
      <c r="E28" s="111" t="str">
        <f>orig_data!D387</f>
        <v>J01C.beta lactams</v>
      </c>
      <c r="F28" s="117">
        <f>orig_data!F387</f>
        <v>13</v>
      </c>
      <c r="G28" s="109">
        <f>orig_data!F396</f>
        <v>148</v>
      </c>
      <c r="H28" s="109">
        <f>orig_data!F405</f>
        <v>115</v>
      </c>
      <c r="I28" s="109">
        <f>orig_data!F414</f>
        <v>60</v>
      </c>
      <c r="J28" s="109">
        <f>orig_data!F423</f>
        <v>953</v>
      </c>
      <c r="K28" s="109">
        <f>orig_data!F432</f>
        <v>139</v>
      </c>
      <c r="L28" s="118">
        <f t="shared" si="9"/>
        <v>100</v>
      </c>
      <c r="M28" s="123">
        <f t="shared" si="9"/>
        <v>55.018587360594793</v>
      </c>
      <c r="N28" s="123">
        <f t="shared" si="9"/>
        <v>57.788944723618087</v>
      </c>
      <c r="O28" s="123">
        <f t="shared" si="9"/>
        <v>55.045871559633028</v>
      </c>
      <c r="P28" s="123">
        <f t="shared" si="9"/>
        <v>57.134292565947241</v>
      </c>
      <c r="Q28" s="123">
        <f t="shared" si="9"/>
        <v>51.481481481481481</v>
      </c>
      <c r="R28" s="119" t="str">
        <f t="shared" si="1"/>
        <v/>
      </c>
      <c r="S28" s="117" t="str">
        <f t="shared" si="2"/>
        <v/>
      </c>
      <c r="T28" s="117" t="str">
        <f t="shared" si="3"/>
        <v/>
      </c>
      <c r="U28" s="117" t="str">
        <f t="shared" si="4"/>
        <v/>
      </c>
      <c r="V28" s="117" t="str">
        <f t="shared" si="5"/>
        <v/>
      </c>
      <c r="W28" s="117" t="str">
        <f t="shared" si="6"/>
        <v/>
      </c>
    </row>
    <row r="29" spans="2:44" x14ac:dyDescent="0.25">
      <c r="C29" s="110" t="s">
        <v>54</v>
      </c>
      <c r="D29" s="109" t="str">
        <f>orig_data!A388</f>
        <v>08.URTI</v>
      </c>
      <c r="E29" s="111" t="str">
        <f>orig_data!D388</f>
        <v>J01D.cephalosporins</v>
      </c>
      <c r="F29" s="117" t="str">
        <f>orig_data!F388</f>
        <v>S</v>
      </c>
      <c r="G29" s="109">
        <f>orig_data!F397</f>
        <v>20</v>
      </c>
      <c r="H29" s="109">
        <f>orig_data!F406</f>
        <v>14</v>
      </c>
      <c r="I29" s="109">
        <f>orig_data!F415</f>
        <v>7</v>
      </c>
      <c r="J29" s="109">
        <f>orig_data!F424</f>
        <v>55</v>
      </c>
      <c r="K29" s="109" t="str">
        <f>orig_data!F433</f>
        <v>S</v>
      </c>
      <c r="L29" s="118" t="str">
        <f t="shared" si="9"/>
        <v>s</v>
      </c>
      <c r="M29" s="123">
        <f t="shared" si="9"/>
        <v>7.4349442379182156</v>
      </c>
      <c r="N29" s="123">
        <f t="shared" si="9"/>
        <v>7.0351758793969852</v>
      </c>
      <c r="O29" s="123">
        <f t="shared" si="9"/>
        <v>6.4220183486238538</v>
      </c>
      <c r="P29" s="123">
        <f t="shared" si="9"/>
        <v>3.297362110311751</v>
      </c>
      <c r="Q29" s="123" t="str">
        <f t="shared" si="9"/>
        <v>s</v>
      </c>
      <c r="R29" s="119" t="str">
        <f t="shared" si="1"/>
        <v>s</v>
      </c>
      <c r="S29" s="117" t="str">
        <f t="shared" si="2"/>
        <v/>
      </c>
      <c r="T29" s="117" t="str">
        <f t="shared" si="3"/>
        <v/>
      </c>
      <c r="U29" s="117" t="str">
        <f t="shared" si="4"/>
        <v/>
      </c>
      <c r="V29" s="117" t="str">
        <f t="shared" si="5"/>
        <v/>
      </c>
      <c r="W29" s="117" t="str">
        <f t="shared" si="6"/>
        <v>s</v>
      </c>
    </row>
    <row r="30" spans="2:44" ht="30" x14ac:dyDescent="0.25">
      <c r="C30" s="110" t="s">
        <v>55</v>
      </c>
      <c r="D30" s="109" t="str">
        <f>orig_data!A389</f>
        <v>08.URTI</v>
      </c>
      <c r="E30" s="111" t="str">
        <f>orig_data!D389</f>
        <v>J01E.sulfa and trime</v>
      </c>
      <c r="F30" s="117" t="str">
        <f>orig_data!F389</f>
        <v>S</v>
      </c>
      <c r="G30" s="109" t="str">
        <f>orig_data!F398</f>
        <v>S</v>
      </c>
      <c r="H30" s="109">
        <f>orig_data!F407</f>
        <v>0</v>
      </c>
      <c r="I30" s="109" t="str">
        <f>orig_data!F416</f>
        <v>S</v>
      </c>
      <c r="J30" s="109">
        <f>orig_data!F425</f>
        <v>6</v>
      </c>
      <c r="K30" s="109" t="str">
        <f>orig_data!F434</f>
        <v>S</v>
      </c>
      <c r="L30" s="118" t="str">
        <f t="shared" si="9"/>
        <v>s</v>
      </c>
      <c r="M30" s="123" t="str">
        <f t="shared" si="9"/>
        <v>s</v>
      </c>
      <c r="N30" s="123">
        <f t="shared" si="9"/>
        <v>0</v>
      </c>
      <c r="O30" s="123" t="str">
        <f t="shared" si="9"/>
        <v>s</v>
      </c>
      <c r="P30" s="123">
        <f t="shared" si="9"/>
        <v>0.35971223021582738</v>
      </c>
      <c r="Q30" s="123" t="str">
        <f t="shared" si="9"/>
        <v>s</v>
      </c>
      <c r="R30" s="119" t="str">
        <f t="shared" si="1"/>
        <v>s</v>
      </c>
      <c r="S30" s="117" t="str">
        <f t="shared" si="2"/>
        <v>s</v>
      </c>
      <c r="T30" s="117" t="str">
        <f t="shared" si="3"/>
        <v/>
      </c>
      <c r="U30" s="117" t="str">
        <f t="shared" si="4"/>
        <v>s</v>
      </c>
      <c r="V30" s="117" t="str">
        <f t="shared" si="5"/>
        <v/>
      </c>
      <c r="W30" s="117" t="str">
        <f t="shared" si="6"/>
        <v>s</v>
      </c>
    </row>
    <row r="31" spans="2:44" ht="30" x14ac:dyDescent="0.25">
      <c r="C31" s="110" t="s">
        <v>56</v>
      </c>
      <c r="D31" s="109" t="str">
        <f>orig_data!A390</f>
        <v>08.URTI</v>
      </c>
      <c r="E31" s="111" t="str">
        <f>orig_data!D390</f>
        <v>J01F.macrolides</v>
      </c>
      <c r="F31" s="117">
        <f>orig_data!F390</f>
        <v>0</v>
      </c>
      <c r="G31" s="109">
        <f>orig_data!F399</f>
        <v>101</v>
      </c>
      <c r="H31" s="109">
        <f>orig_data!F408</f>
        <v>70</v>
      </c>
      <c r="I31" s="109">
        <f>orig_data!F417</f>
        <v>42</v>
      </c>
      <c r="J31" s="109">
        <f>orig_data!F426</f>
        <v>581</v>
      </c>
      <c r="K31" s="109">
        <f>orig_data!F435</f>
        <v>102</v>
      </c>
      <c r="L31" s="118">
        <f t="shared" si="9"/>
        <v>0</v>
      </c>
      <c r="M31" s="123">
        <f t="shared" si="9"/>
        <v>37.54646840148699</v>
      </c>
      <c r="N31" s="123">
        <f t="shared" si="9"/>
        <v>35.175879396984925</v>
      </c>
      <c r="O31" s="123">
        <f t="shared" si="9"/>
        <v>38.532110091743121</v>
      </c>
      <c r="P31" s="123">
        <f t="shared" si="9"/>
        <v>34.832134292565947</v>
      </c>
      <c r="Q31" s="123">
        <f t="shared" si="9"/>
        <v>37.777777777777779</v>
      </c>
      <c r="R31" s="119" t="str">
        <f t="shared" si="1"/>
        <v/>
      </c>
      <c r="S31" s="117" t="str">
        <f t="shared" si="2"/>
        <v/>
      </c>
      <c r="T31" s="117" t="str">
        <f t="shared" si="3"/>
        <v/>
      </c>
      <c r="U31" s="117" t="str">
        <f t="shared" si="4"/>
        <v/>
      </c>
      <c r="V31" s="117" t="str">
        <f t="shared" si="5"/>
        <v/>
      </c>
      <c r="W31" s="117" t="str">
        <f t="shared" si="6"/>
        <v/>
      </c>
    </row>
    <row r="32" spans="2:44" x14ac:dyDescent="0.25">
      <c r="C32" s="110" t="s">
        <v>57</v>
      </c>
      <c r="D32" s="109" t="str">
        <f>orig_data!A391</f>
        <v>08.URTI</v>
      </c>
      <c r="E32" s="111" t="str">
        <f>orig_data!D391</f>
        <v>J01M.quinolones</v>
      </c>
      <c r="F32" s="117">
        <f>orig_data!F391</f>
        <v>0</v>
      </c>
      <c r="G32" s="109">
        <f>orig_data!F400</f>
        <v>0</v>
      </c>
      <c r="H32" s="109">
        <f>orig_data!F409</f>
        <v>0</v>
      </c>
      <c r="I32" s="109">
        <f>orig_data!F418</f>
        <v>0</v>
      </c>
      <c r="J32" s="109">
        <f>orig_data!F427</f>
        <v>29</v>
      </c>
      <c r="K32" s="109">
        <f>orig_data!F436</f>
        <v>19</v>
      </c>
      <c r="L32" s="118">
        <f t="shared" si="9"/>
        <v>0</v>
      </c>
      <c r="M32" s="123">
        <f t="shared" si="9"/>
        <v>0</v>
      </c>
      <c r="N32" s="123">
        <f t="shared" si="9"/>
        <v>0</v>
      </c>
      <c r="O32" s="123">
        <f t="shared" si="9"/>
        <v>0</v>
      </c>
      <c r="P32" s="123">
        <f t="shared" si="9"/>
        <v>1.738609112709832</v>
      </c>
      <c r="Q32" s="123">
        <f t="shared" si="9"/>
        <v>7.0370370370370372</v>
      </c>
      <c r="R32" s="119" t="str">
        <f t="shared" si="1"/>
        <v/>
      </c>
      <c r="S32" s="117" t="str">
        <f t="shared" si="2"/>
        <v/>
      </c>
      <c r="T32" s="117" t="str">
        <f t="shared" si="3"/>
        <v/>
      </c>
      <c r="U32" s="117" t="str">
        <f t="shared" si="4"/>
        <v/>
      </c>
      <c r="V32" s="117" t="str">
        <f t="shared" si="5"/>
        <v/>
      </c>
      <c r="W32" s="117" t="str">
        <f t="shared" si="6"/>
        <v/>
      </c>
    </row>
    <row r="33" spans="1:44" x14ac:dyDescent="0.25">
      <c r="C33" s="110" t="s">
        <v>58</v>
      </c>
      <c r="D33" s="109" t="str">
        <f>orig_data!A392</f>
        <v>08.URTI</v>
      </c>
      <c r="E33" s="111" t="str">
        <f>orig_data!D392</f>
        <v>J01X.other</v>
      </c>
      <c r="F33" s="117">
        <f>orig_data!F392</f>
        <v>0</v>
      </c>
      <c r="G33" s="109">
        <f>orig_data!F401</f>
        <v>0</v>
      </c>
      <c r="H33" s="109">
        <f>orig_data!F410</f>
        <v>0</v>
      </c>
      <c r="I33" s="109" t="str">
        <f>orig_data!F419</f>
        <v>S</v>
      </c>
      <c r="J33" s="109">
        <f>orig_data!F428</f>
        <v>7</v>
      </c>
      <c r="K33" s="109" t="str">
        <f>orig_data!F437</f>
        <v>S</v>
      </c>
      <c r="L33" s="118">
        <f t="shared" si="9"/>
        <v>0</v>
      </c>
      <c r="M33" s="123">
        <f t="shared" si="9"/>
        <v>0</v>
      </c>
      <c r="N33" s="123">
        <f t="shared" si="9"/>
        <v>0</v>
      </c>
      <c r="O33" s="123" t="str">
        <f t="shared" si="9"/>
        <v>s</v>
      </c>
      <c r="P33" s="123">
        <f t="shared" si="9"/>
        <v>0.41966426858513189</v>
      </c>
      <c r="Q33" s="123" t="str">
        <f t="shared" si="9"/>
        <v>s</v>
      </c>
      <c r="R33" s="119" t="str">
        <f t="shared" si="1"/>
        <v/>
      </c>
      <c r="S33" s="117" t="str">
        <f t="shared" si="2"/>
        <v/>
      </c>
      <c r="T33" s="117" t="str">
        <f t="shared" si="3"/>
        <v/>
      </c>
      <c r="U33" s="117" t="str">
        <f t="shared" si="4"/>
        <v>s</v>
      </c>
      <c r="V33" s="117" t="str">
        <f t="shared" si="5"/>
        <v/>
      </c>
      <c r="W33" s="117" t="str">
        <f t="shared" si="6"/>
        <v>s</v>
      </c>
    </row>
    <row r="34" spans="1:44" s="124" customFormat="1" x14ac:dyDescent="0.25">
      <c r="C34" s="125" t="s">
        <v>69</v>
      </c>
      <c r="D34" s="124" t="str">
        <f>orig_data!A394</f>
        <v>08.URTI</v>
      </c>
      <c r="E34" s="128" t="str">
        <f>orig_data!D394</f>
        <v>Unclassified</v>
      </c>
      <c r="F34" s="124">
        <f>orig_data!F394</f>
        <v>0</v>
      </c>
      <c r="G34" s="124" t="str">
        <f>orig_data!F403</f>
        <v>S</v>
      </c>
      <c r="H34" s="124">
        <f>orig_data!F412</f>
        <v>0</v>
      </c>
      <c r="I34" s="124">
        <f>orig_data!F421</f>
        <v>0</v>
      </c>
      <c r="J34" s="124">
        <f>orig_data!F430</f>
        <v>0</v>
      </c>
      <c r="K34" s="124">
        <f>orig_data!F439</f>
        <v>0</v>
      </c>
      <c r="L34" s="129">
        <f t="shared" si="9"/>
        <v>0</v>
      </c>
      <c r="M34" s="126" t="str">
        <f t="shared" si="9"/>
        <v>s</v>
      </c>
      <c r="N34" s="126">
        <f t="shared" si="9"/>
        <v>0</v>
      </c>
      <c r="O34" s="126">
        <f t="shared" si="9"/>
        <v>0</v>
      </c>
      <c r="P34" s="126">
        <f t="shared" si="9"/>
        <v>0</v>
      </c>
      <c r="Q34" s="126">
        <f t="shared" si="9"/>
        <v>0</v>
      </c>
      <c r="R34" s="127" t="str">
        <f t="shared" si="1"/>
        <v/>
      </c>
      <c r="S34" s="124" t="str">
        <f t="shared" si="2"/>
        <v>s</v>
      </c>
      <c r="T34" s="124" t="str">
        <f t="shared" si="3"/>
        <v/>
      </c>
      <c r="U34" s="124" t="str">
        <f t="shared" si="4"/>
        <v/>
      </c>
      <c r="V34" s="124" t="str">
        <f t="shared" si="5"/>
        <v/>
      </c>
      <c r="W34" s="124" t="str">
        <f t="shared" si="6"/>
        <v/>
      </c>
    </row>
    <row r="35" spans="1:44" s="114" customFormat="1" x14ac:dyDescent="0.25">
      <c r="A35" s="114" t="s">
        <v>70</v>
      </c>
      <c r="B35" s="120" t="s">
        <v>43</v>
      </c>
      <c r="C35" s="121" t="s">
        <v>52</v>
      </c>
      <c r="D35" s="114" t="str">
        <f>orig_data!A170</f>
        <v>04.acute laryngitis/tracheitis</v>
      </c>
      <c r="E35" s="122" t="str">
        <f>orig_data!D170</f>
        <v>J01A.tetracyclines</v>
      </c>
      <c r="F35" s="112">
        <f>orig_data!F170</f>
        <v>0</v>
      </c>
      <c r="G35" s="112">
        <f>orig_data!F179</f>
        <v>0</v>
      </c>
      <c r="H35" s="112">
        <f>orig_data!F188</f>
        <v>0</v>
      </c>
      <c r="I35" s="112">
        <f>orig_data!F197</f>
        <v>0</v>
      </c>
      <c r="J35" s="112">
        <f>orig_data!F206</f>
        <v>12</v>
      </c>
      <c r="K35" s="112" t="str">
        <f>orig_data!F215</f>
        <v>S</v>
      </c>
      <c r="L35" s="118">
        <f t="shared" ref="L35:Q42" si="10">(IF(F35="S","s",IF(F35=0,0,F35/SUM(F$35:F$42)*100)))</f>
        <v>0</v>
      </c>
      <c r="M35" s="123">
        <f t="shared" si="10"/>
        <v>0</v>
      </c>
      <c r="N35" s="123">
        <f t="shared" si="10"/>
        <v>0</v>
      </c>
      <c r="O35" s="123">
        <f t="shared" si="10"/>
        <v>0</v>
      </c>
      <c r="P35" s="123">
        <f t="shared" si="10"/>
        <v>1.8691588785046727</v>
      </c>
      <c r="Q35" s="123" t="str">
        <f t="shared" si="10"/>
        <v>s</v>
      </c>
      <c r="R35" s="119" t="str">
        <f t="shared" ref="R35:R66" si="11">IF(F35="S","s","")</f>
        <v/>
      </c>
      <c r="S35" s="117" t="str">
        <f t="shared" ref="S35:S66" si="12">IF(G35="S","s","")</f>
        <v/>
      </c>
      <c r="T35" s="117" t="str">
        <f t="shared" ref="T35:T66" si="13">IF(H35="S","s","")</f>
        <v/>
      </c>
      <c r="U35" s="117" t="str">
        <f t="shared" ref="U35:U66" si="14">IF(I35="S","s","")</f>
        <v/>
      </c>
      <c r="V35" s="117" t="str">
        <f t="shared" ref="V35:V66" si="15">IF(J35="S","s","")</f>
        <v/>
      </c>
      <c r="W35" s="117" t="str">
        <f t="shared" ref="W35:W66" si="16">IF(K35="S","s","")</f>
        <v>s</v>
      </c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</row>
    <row r="36" spans="1:44" x14ac:dyDescent="0.25">
      <c r="C36" s="110" t="s">
        <v>53</v>
      </c>
      <c r="D36" s="109" t="str">
        <f>orig_data!A171</f>
        <v>04.acute laryngitis/tracheitis</v>
      </c>
      <c r="E36" s="111" t="str">
        <f>orig_data!D171</f>
        <v>J01C.beta lactams</v>
      </c>
      <c r="F36" s="117">
        <f>orig_data!F171</f>
        <v>19</v>
      </c>
      <c r="G36" s="117">
        <f>orig_data!F180</f>
        <v>137</v>
      </c>
      <c r="H36" s="117">
        <f>orig_data!F189</f>
        <v>47</v>
      </c>
      <c r="I36" s="117">
        <f>orig_data!F198</f>
        <v>9</v>
      </c>
      <c r="J36" s="117">
        <f>orig_data!F207</f>
        <v>156</v>
      </c>
      <c r="K36" s="117">
        <f>orig_data!F216</f>
        <v>39</v>
      </c>
      <c r="L36" s="118">
        <f t="shared" si="10"/>
        <v>73.076923076923066</v>
      </c>
      <c r="M36" s="123">
        <f t="shared" si="10"/>
        <v>64.319248826291073</v>
      </c>
      <c r="N36" s="123">
        <f t="shared" si="10"/>
        <v>55.294117647058826</v>
      </c>
      <c r="O36" s="123">
        <f t="shared" si="10"/>
        <v>37.5</v>
      </c>
      <c r="P36" s="123">
        <f t="shared" si="10"/>
        <v>24.299065420560748</v>
      </c>
      <c r="Q36" s="123">
        <f t="shared" si="10"/>
        <v>28.260869565217391</v>
      </c>
      <c r="R36" s="119" t="str">
        <f t="shared" si="11"/>
        <v/>
      </c>
      <c r="S36" s="117" t="str">
        <f t="shared" si="12"/>
        <v/>
      </c>
      <c r="T36" s="117" t="str">
        <f t="shared" si="13"/>
        <v/>
      </c>
      <c r="U36" s="117" t="str">
        <f t="shared" si="14"/>
        <v/>
      </c>
      <c r="V36" s="117" t="str">
        <f t="shared" si="15"/>
        <v/>
      </c>
      <c r="W36" s="117" t="str">
        <f t="shared" si="16"/>
        <v/>
      </c>
    </row>
    <row r="37" spans="1:44" x14ac:dyDescent="0.25">
      <c r="C37" s="110" t="s">
        <v>54</v>
      </c>
      <c r="D37" s="109" t="str">
        <f>orig_data!A172</f>
        <v>04.acute laryngitis/tracheitis</v>
      </c>
      <c r="E37" s="111" t="str">
        <f>orig_data!D172</f>
        <v>J01D.cephalosporins</v>
      </c>
      <c r="F37" s="117" t="str">
        <f>orig_data!F172</f>
        <v>S</v>
      </c>
      <c r="G37" s="117">
        <f>orig_data!F181</f>
        <v>14</v>
      </c>
      <c r="H37" s="117" t="str">
        <f>orig_data!F190</f>
        <v>S</v>
      </c>
      <c r="I37" s="117">
        <f>orig_data!F199</f>
        <v>0</v>
      </c>
      <c r="J37" s="117">
        <f>orig_data!F208</f>
        <v>29</v>
      </c>
      <c r="K37" s="117" t="str">
        <f>orig_data!F217</f>
        <v>S</v>
      </c>
      <c r="L37" s="118" t="str">
        <f t="shared" si="10"/>
        <v>s</v>
      </c>
      <c r="M37" s="123">
        <f t="shared" si="10"/>
        <v>6.5727699530516439</v>
      </c>
      <c r="N37" s="123" t="str">
        <f t="shared" si="10"/>
        <v>s</v>
      </c>
      <c r="O37" s="123">
        <f t="shared" si="10"/>
        <v>0</v>
      </c>
      <c r="P37" s="123">
        <f t="shared" si="10"/>
        <v>4.5171339563862922</v>
      </c>
      <c r="Q37" s="123" t="str">
        <f t="shared" si="10"/>
        <v>s</v>
      </c>
      <c r="R37" s="119" t="str">
        <f t="shared" si="11"/>
        <v>s</v>
      </c>
      <c r="S37" s="117" t="str">
        <f t="shared" si="12"/>
        <v/>
      </c>
      <c r="T37" s="117" t="str">
        <f t="shared" si="13"/>
        <v>s</v>
      </c>
      <c r="U37" s="117" t="str">
        <f t="shared" si="14"/>
        <v/>
      </c>
      <c r="V37" s="117" t="str">
        <f t="shared" si="15"/>
        <v/>
      </c>
      <c r="W37" s="117" t="str">
        <f t="shared" si="16"/>
        <v>s</v>
      </c>
    </row>
    <row r="38" spans="1:44" ht="30" x14ac:dyDescent="0.25">
      <c r="C38" s="110" t="s">
        <v>55</v>
      </c>
      <c r="D38" s="109" t="str">
        <f>orig_data!A173</f>
        <v>04.acute laryngitis/tracheitis</v>
      </c>
      <c r="E38" s="111" t="str">
        <f>orig_data!D173</f>
        <v>J01E.sulfa and trime</v>
      </c>
      <c r="F38" s="117" t="str">
        <f>orig_data!F173</f>
        <v>S</v>
      </c>
      <c r="G38" s="117">
        <f>orig_data!F182</f>
        <v>0</v>
      </c>
      <c r="H38" s="117">
        <f>orig_data!F191</f>
        <v>0</v>
      </c>
      <c r="I38" s="117">
        <f>orig_data!F200</f>
        <v>0</v>
      </c>
      <c r="J38" s="117" t="str">
        <f>orig_data!F209</f>
        <v>S</v>
      </c>
      <c r="K38" s="117" t="str">
        <f>orig_data!F218</f>
        <v>S</v>
      </c>
      <c r="L38" s="118" t="str">
        <f t="shared" si="10"/>
        <v>s</v>
      </c>
      <c r="M38" s="123">
        <f t="shared" si="10"/>
        <v>0</v>
      </c>
      <c r="N38" s="123">
        <f t="shared" si="10"/>
        <v>0</v>
      </c>
      <c r="O38" s="123">
        <f t="shared" si="10"/>
        <v>0</v>
      </c>
      <c r="P38" s="123" t="str">
        <f t="shared" si="10"/>
        <v>s</v>
      </c>
      <c r="Q38" s="123" t="str">
        <f t="shared" si="10"/>
        <v>s</v>
      </c>
      <c r="R38" s="119" t="str">
        <f t="shared" si="11"/>
        <v>s</v>
      </c>
      <c r="S38" s="117" t="str">
        <f t="shared" si="12"/>
        <v/>
      </c>
      <c r="T38" s="117" t="str">
        <f t="shared" si="13"/>
        <v/>
      </c>
      <c r="U38" s="117" t="str">
        <f t="shared" si="14"/>
        <v/>
      </c>
      <c r="V38" s="117" t="str">
        <f t="shared" si="15"/>
        <v>s</v>
      </c>
      <c r="W38" s="117" t="str">
        <f t="shared" si="16"/>
        <v>s</v>
      </c>
    </row>
    <row r="39" spans="1:44" ht="30" x14ac:dyDescent="0.25">
      <c r="C39" s="110" t="s">
        <v>56</v>
      </c>
      <c r="D39" s="109" t="str">
        <f>orig_data!A174</f>
        <v>04.acute laryngitis/tracheitis</v>
      </c>
      <c r="E39" s="111" t="str">
        <f>orig_data!D174</f>
        <v>J01F.macrolides</v>
      </c>
      <c r="F39" s="117">
        <f>orig_data!F174</f>
        <v>7</v>
      </c>
      <c r="G39" s="117">
        <f>orig_data!F183</f>
        <v>62</v>
      </c>
      <c r="H39" s="117">
        <f>orig_data!F192</f>
        <v>38</v>
      </c>
      <c r="I39" s="117">
        <f>orig_data!F201</f>
        <v>15</v>
      </c>
      <c r="J39" s="117">
        <f>orig_data!F210</f>
        <v>412</v>
      </c>
      <c r="K39" s="117">
        <f>orig_data!F219</f>
        <v>87</v>
      </c>
      <c r="L39" s="118">
        <f t="shared" si="10"/>
        <v>26.923076923076923</v>
      </c>
      <c r="M39" s="123">
        <f t="shared" si="10"/>
        <v>29.107981220657276</v>
      </c>
      <c r="N39" s="123">
        <f t="shared" si="10"/>
        <v>44.705882352941181</v>
      </c>
      <c r="O39" s="123">
        <f t="shared" si="10"/>
        <v>62.5</v>
      </c>
      <c r="P39" s="123">
        <f t="shared" si="10"/>
        <v>64.17445482866043</v>
      </c>
      <c r="Q39" s="123">
        <f t="shared" si="10"/>
        <v>63.04347826086957</v>
      </c>
      <c r="R39" s="119" t="str">
        <f t="shared" si="11"/>
        <v/>
      </c>
      <c r="S39" s="117" t="str">
        <f t="shared" si="12"/>
        <v/>
      </c>
      <c r="T39" s="117" t="str">
        <f t="shared" si="13"/>
        <v/>
      </c>
      <c r="U39" s="117" t="str">
        <f t="shared" si="14"/>
        <v/>
      </c>
      <c r="V39" s="117" t="str">
        <f t="shared" si="15"/>
        <v/>
      </c>
      <c r="W39" s="117" t="str">
        <f t="shared" si="16"/>
        <v/>
      </c>
    </row>
    <row r="40" spans="1:44" x14ac:dyDescent="0.25">
      <c r="C40" s="110" t="s">
        <v>57</v>
      </c>
      <c r="D40" s="109" t="str">
        <f>orig_data!A175</f>
        <v>04.acute laryngitis/tracheitis</v>
      </c>
      <c r="E40" s="111" t="str">
        <f>orig_data!D175</f>
        <v>J01M.quinolones</v>
      </c>
      <c r="F40" s="117">
        <f>orig_data!F175</f>
        <v>0</v>
      </c>
      <c r="G40" s="117">
        <f>orig_data!F184</f>
        <v>0</v>
      </c>
      <c r="H40" s="117">
        <f>orig_data!F193</f>
        <v>0</v>
      </c>
      <c r="I40" s="117">
        <f>orig_data!F202</f>
        <v>0</v>
      </c>
      <c r="J40" s="117">
        <f>orig_data!F211</f>
        <v>33</v>
      </c>
      <c r="K40" s="117">
        <f>orig_data!F220</f>
        <v>12</v>
      </c>
      <c r="L40" s="118">
        <f t="shared" si="10"/>
        <v>0</v>
      </c>
      <c r="M40" s="123">
        <f t="shared" si="10"/>
        <v>0</v>
      </c>
      <c r="N40" s="123">
        <f t="shared" si="10"/>
        <v>0</v>
      </c>
      <c r="O40" s="123">
        <f t="shared" si="10"/>
        <v>0</v>
      </c>
      <c r="P40" s="123">
        <f t="shared" si="10"/>
        <v>5.1401869158878499</v>
      </c>
      <c r="Q40" s="123">
        <f t="shared" si="10"/>
        <v>8.695652173913043</v>
      </c>
      <c r="R40" s="119" t="str">
        <f t="shared" si="11"/>
        <v/>
      </c>
      <c r="S40" s="117" t="str">
        <f t="shared" si="12"/>
        <v/>
      </c>
      <c r="T40" s="117" t="str">
        <f t="shared" si="13"/>
        <v/>
      </c>
      <c r="U40" s="117" t="str">
        <f t="shared" si="14"/>
        <v/>
      </c>
      <c r="V40" s="117" t="str">
        <f t="shared" si="15"/>
        <v/>
      </c>
      <c r="W40" s="117" t="str">
        <f t="shared" si="16"/>
        <v/>
      </c>
    </row>
    <row r="41" spans="1:44" x14ac:dyDescent="0.25">
      <c r="C41" s="110" t="s">
        <v>58</v>
      </c>
      <c r="D41" s="109" t="str">
        <f>orig_data!A176</f>
        <v>04.acute laryngitis/tracheitis</v>
      </c>
      <c r="E41" s="111" t="str">
        <f>orig_data!D176</f>
        <v>J01X.other</v>
      </c>
      <c r="F41" s="117">
        <f>orig_data!F176</f>
        <v>0</v>
      </c>
      <c r="G41" s="117">
        <f>orig_data!F185</f>
        <v>0</v>
      </c>
      <c r="H41" s="117">
        <f>orig_data!F194</f>
        <v>0</v>
      </c>
      <c r="I41" s="117">
        <f>orig_data!F203</f>
        <v>0</v>
      </c>
      <c r="J41" s="117" t="str">
        <f>orig_data!F212</f>
        <v>S</v>
      </c>
      <c r="K41" s="117">
        <f>orig_data!F221</f>
        <v>0</v>
      </c>
      <c r="L41" s="118">
        <f t="shared" si="10"/>
        <v>0</v>
      </c>
      <c r="M41" s="123">
        <f t="shared" si="10"/>
        <v>0</v>
      </c>
      <c r="N41" s="123">
        <f t="shared" si="10"/>
        <v>0</v>
      </c>
      <c r="O41" s="123">
        <f t="shared" si="10"/>
        <v>0</v>
      </c>
      <c r="P41" s="123" t="str">
        <f t="shared" si="10"/>
        <v>s</v>
      </c>
      <c r="Q41" s="123">
        <f t="shared" si="10"/>
        <v>0</v>
      </c>
      <c r="R41" s="119" t="str">
        <f t="shared" si="11"/>
        <v/>
      </c>
      <c r="S41" s="117" t="str">
        <f t="shared" si="12"/>
        <v/>
      </c>
      <c r="T41" s="117" t="str">
        <f t="shared" si="13"/>
        <v/>
      </c>
      <c r="U41" s="117" t="str">
        <f t="shared" si="14"/>
        <v/>
      </c>
      <c r="V41" s="117" t="str">
        <f t="shared" si="15"/>
        <v>s</v>
      </c>
      <c r="W41" s="117" t="str">
        <f t="shared" si="16"/>
        <v/>
      </c>
    </row>
    <row r="42" spans="1:44" s="124" customFormat="1" x14ac:dyDescent="0.25">
      <c r="C42" s="125" t="s">
        <v>69</v>
      </c>
      <c r="D42" s="124" t="str">
        <f>orig_data!A178</f>
        <v>04.acute laryngitis/tracheitis</v>
      </c>
      <c r="E42" s="128" t="str">
        <f>orig_data!D178</f>
        <v>Unclassified</v>
      </c>
      <c r="F42" s="124">
        <f>orig_data!F178</f>
        <v>0</v>
      </c>
      <c r="G42" s="124">
        <f>orig_data!F187</f>
        <v>0</v>
      </c>
      <c r="H42" s="124" t="str">
        <f>orig_data!F196</f>
        <v>S</v>
      </c>
      <c r="I42" s="124">
        <f>orig_data!F205</f>
        <v>0</v>
      </c>
      <c r="J42" s="124" t="str">
        <f>orig_data!F214</f>
        <v>S</v>
      </c>
      <c r="K42" s="124">
        <f>orig_data!F223</f>
        <v>0</v>
      </c>
      <c r="L42" s="129">
        <f t="shared" si="10"/>
        <v>0</v>
      </c>
      <c r="M42" s="126">
        <f t="shared" si="10"/>
        <v>0</v>
      </c>
      <c r="N42" s="126" t="str">
        <f t="shared" si="10"/>
        <v>s</v>
      </c>
      <c r="O42" s="126">
        <f t="shared" si="10"/>
        <v>0</v>
      </c>
      <c r="P42" s="126" t="str">
        <f t="shared" si="10"/>
        <v>s</v>
      </c>
      <c r="Q42" s="126">
        <f t="shared" si="10"/>
        <v>0</v>
      </c>
      <c r="R42" s="127" t="str">
        <f t="shared" si="11"/>
        <v/>
      </c>
      <c r="S42" s="124" t="str">
        <f t="shared" si="12"/>
        <v/>
      </c>
      <c r="T42" s="124" t="str">
        <f t="shared" si="13"/>
        <v>s</v>
      </c>
      <c r="U42" s="124" t="str">
        <f t="shared" si="14"/>
        <v/>
      </c>
      <c r="V42" s="124" t="str">
        <f t="shared" si="15"/>
        <v>s</v>
      </c>
      <c r="W42" s="124" t="str">
        <f t="shared" si="16"/>
        <v/>
      </c>
    </row>
    <row r="43" spans="1:44" s="114" customFormat="1" x14ac:dyDescent="0.25">
      <c r="B43" s="120" t="s">
        <v>44</v>
      </c>
      <c r="C43" s="121" t="s">
        <v>52</v>
      </c>
      <c r="D43" s="114" t="str">
        <f>orig_data!A224</f>
        <v>05.Combined AOM</v>
      </c>
      <c r="E43" s="122" t="str">
        <f>orig_data!D224</f>
        <v>J01A.tetracyclines</v>
      </c>
      <c r="F43" s="112">
        <f>orig_data!F224</f>
        <v>0</v>
      </c>
      <c r="G43" s="112">
        <f>orig_data!F233</f>
        <v>0</v>
      </c>
      <c r="H43" s="112">
        <f>orig_data!F242</f>
        <v>0</v>
      </c>
      <c r="I43" s="112" t="str">
        <f>orig_data!F251</f>
        <v>S</v>
      </c>
      <c r="J43" s="112">
        <f>orig_data!F260</f>
        <v>94</v>
      </c>
      <c r="K43" s="112">
        <f>orig_data!F269</f>
        <v>15</v>
      </c>
      <c r="L43" s="118">
        <f t="shared" ref="L43:Q50" si="17">(IF(F43="S","s",IF(F43=0,0,F43/SUM(F$43:F$50)*100)))</f>
        <v>0</v>
      </c>
      <c r="M43" s="123">
        <f t="shared" si="17"/>
        <v>0</v>
      </c>
      <c r="N43" s="123">
        <f t="shared" si="17"/>
        <v>0</v>
      </c>
      <c r="O43" s="123" t="str">
        <f t="shared" si="17"/>
        <v>s</v>
      </c>
      <c r="P43" s="123">
        <f t="shared" si="17"/>
        <v>0.81810269799825941</v>
      </c>
      <c r="Q43" s="123">
        <f t="shared" si="17"/>
        <v>1.221498371335505</v>
      </c>
      <c r="R43" s="119" t="str">
        <f t="shared" si="11"/>
        <v/>
      </c>
      <c r="S43" s="117" t="str">
        <f t="shared" si="12"/>
        <v/>
      </c>
      <c r="T43" s="117" t="str">
        <f t="shared" si="13"/>
        <v/>
      </c>
      <c r="U43" s="117" t="str">
        <f t="shared" si="14"/>
        <v>s</v>
      </c>
      <c r="V43" s="117" t="str">
        <f t="shared" si="15"/>
        <v/>
      </c>
      <c r="W43" s="117" t="str">
        <f t="shared" si="16"/>
        <v/>
      </c>
      <c r="X43" s="109"/>
      <c r="Y43" s="109"/>
      <c r="Z43" s="109"/>
      <c r="AA43" s="109"/>
      <c r="AB43" s="109"/>
      <c r="AC43" s="109"/>
      <c r="AD43" s="109"/>
      <c r="AE43" s="109"/>
      <c r="AF43" s="109"/>
      <c r="AG43" s="109"/>
      <c r="AH43" s="109"/>
      <c r="AI43" s="109"/>
      <c r="AJ43" s="109"/>
      <c r="AK43" s="109"/>
      <c r="AL43" s="109"/>
      <c r="AM43" s="109"/>
      <c r="AN43" s="109"/>
      <c r="AO43" s="109"/>
      <c r="AP43" s="109"/>
      <c r="AQ43" s="109"/>
      <c r="AR43" s="109"/>
    </row>
    <row r="44" spans="1:44" x14ac:dyDescent="0.25">
      <c r="C44" s="110" t="s">
        <v>53</v>
      </c>
      <c r="D44" s="109" t="str">
        <f>orig_data!A225</f>
        <v>05.Combined AOM</v>
      </c>
      <c r="E44" s="111" t="str">
        <f>orig_data!D225</f>
        <v>J01C.beta lactams</v>
      </c>
      <c r="F44" s="117">
        <f>orig_data!F225</f>
        <v>1646</v>
      </c>
      <c r="G44" s="117">
        <f>orig_data!F234</f>
        <v>8536</v>
      </c>
      <c r="H44" s="117">
        <f>orig_data!F243</f>
        <v>4249</v>
      </c>
      <c r="I44" s="117">
        <f>orig_data!F252</f>
        <v>1591</v>
      </c>
      <c r="J44" s="117">
        <f>orig_data!F261</f>
        <v>7299</v>
      </c>
      <c r="K44" s="117">
        <f>orig_data!F270</f>
        <v>717</v>
      </c>
      <c r="L44" s="118">
        <f t="shared" si="17"/>
        <v>78.046467520151737</v>
      </c>
      <c r="M44" s="123">
        <f t="shared" si="17"/>
        <v>75.399699673173743</v>
      </c>
      <c r="N44" s="123">
        <f t="shared" si="17"/>
        <v>76.338483650736606</v>
      </c>
      <c r="O44" s="123">
        <f t="shared" si="17"/>
        <v>73.555247341655104</v>
      </c>
      <c r="P44" s="123">
        <f t="shared" si="17"/>
        <v>63.52480417754569</v>
      </c>
      <c r="Q44" s="123">
        <f t="shared" si="17"/>
        <v>58.387622149837135</v>
      </c>
      <c r="R44" s="119" t="str">
        <f t="shared" si="11"/>
        <v/>
      </c>
      <c r="S44" s="117" t="str">
        <f t="shared" si="12"/>
        <v/>
      </c>
      <c r="T44" s="117" t="str">
        <f t="shared" si="13"/>
        <v/>
      </c>
      <c r="U44" s="117" t="str">
        <f t="shared" si="14"/>
        <v/>
      </c>
      <c r="V44" s="117" t="str">
        <f t="shared" si="15"/>
        <v/>
      </c>
      <c r="W44" s="117" t="str">
        <f t="shared" si="16"/>
        <v/>
      </c>
    </row>
    <row r="45" spans="1:44" x14ac:dyDescent="0.25">
      <c r="C45" s="110" t="s">
        <v>54</v>
      </c>
      <c r="D45" s="109" t="str">
        <f>orig_data!A226</f>
        <v>05.Combined AOM</v>
      </c>
      <c r="E45" s="111" t="str">
        <f>orig_data!D226</f>
        <v>J01D.cephalosporins</v>
      </c>
      <c r="F45" s="117">
        <f>orig_data!F226</f>
        <v>151</v>
      </c>
      <c r="G45" s="117">
        <f>orig_data!F235</f>
        <v>929</v>
      </c>
      <c r="H45" s="117">
        <f>orig_data!F244</f>
        <v>405</v>
      </c>
      <c r="I45" s="117">
        <f>orig_data!F253</f>
        <v>153</v>
      </c>
      <c r="J45" s="117">
        <f>orig_data!F262</f>
        <v>635</v>
      </c>
      <c r="K45" s="117">
        <f>orig_data!F271</f>
        <v>114</v>
      </c>
      <c r="L45" s="118">
        <f t="shared" si="17"/>
        <v>7.1597913703176861</v>
      </c>
      <c r="M45" s="123">
        <f t="shared" si="17"/>
        <v>8.2059888702411445</v>
      </c>
      <c r="N45" s="123">
        <f t="shared" si="17"/>
        <v>7.2763205174272372</v>
      </c>
      <c r="O45" s="123">
        <f t="shared" si="17"/>
        <v>7.0735090152565876</v>
      </c>
      <c r="P45" s="123">
        <f t="shared" si="17"/>
        <v>5.5265448215839861</v>
      </c>
      <c r="Q45" s="123">
        <f t="shared" si="17"/>
        <v>9.2833876221498368</v>
      </c>
      <c r="R45" s="119" t="str">
        <f t="shared" si="11"/>
        <v/>
      </c>
      <c r="S45" s="117" t="str">
        <f t="shared" si="12"/>
        <v/>
      </c>
      <c r="T45" s="117" t="str">
        <f t="shared" si="13"/>
        <v/>
      </c>
      <c r="U45" s="117" t="str">
        <f t="shared" si="14"/>
        <v/>
      </c>
      <c r="V45" s="117" t="str">
        <f t="shared" si="15"/>
        <v/>
      </c>
      <c r="W45" s="117" t="str">
        <f t="shared" si="16"/>
        <v/>
      </c>
    </row>
    <row r="46" spans="1:44" ht="30" x14ac:dyDescent="0.25">
      <c r="C46" s="110" t="s">
        <v>55</v>
      </c>
      <c r="D46" s="109" t="str">
        <f>orig_data!A227</f>
        <v>05.Combined AOM</v>
      </c>
      <c r="E46" s="111" t="str">
        <f>orig_data!D227</f>
        <v>J01E.sulfa and trime</v>
      </c>
      <c r="F46" s="117">
        <f>orig_data!F227</f>
        <v>44</v>
      </c>
      <c r="G46" s="117">
        <f>orig_data!F236</f>
        <v>151</v>
      </c>
      <c r="H46" s="117">
        <f>orig_data!F245</f>
        <v>59</v>
      </c>
      <c r="I46" s="117">
        <f>orig_data!F254</f>
        <v>22</v>
      </c>
      <c r="J46" s="117">
        <f>orig_data!F263</f>
        <v>159</v>
      </c>
      <c r="K46" s="117">
        <f>orig_data!F272</f>
        <v>28</v>
      </c>
      <c r="L46" s="118">
        <f t="shared" si="17"/>
        <v>2.0862968231389285</v>
      </c>
      <c r="M46" s="123">
        <f t="shared" si="17"/>
        <v>1.3338044342372581</v>
      </c>
      <c r="N46" s="123">
        <f t="shared" si="17"/>
        <v>1.0600071864893998</v>
      </c>
      <c r="O46" s="123">
        <f t="shared" si="17"/>
        <v>1.0171058714748036</v>
      </c>
      <c r="P46" s="123">
        <f t="shared" si="17"/>
        <v>1.3838120104438643</v>
      </c>
      <c r="Q46" s="123">
        <f t="shared" si="17"/>
        <v>2.2801302931596092</v>
      </c>
      <c r="R46" s="119" t="str">
        <f t="shared" si="11"/>
        <v/>
      </c>
      <c r="S46" s="117" t="str">
        <f t="shared" si="12"/>
        <v/>
      </c>
      <c r="T46" s="117" t="str">
        <f t="shared" si="13"/>
        <v/>
      </c>
      <c r="U46" s="117" t="str">
        <f t="shared" si="14"/>
        <v/>
      </c>
      <c r="V46" s="117" t="str">
        <f t="shared" si="15"/>
        <v/>
      </c>
      <c r="W46" s="117" t="str">
        <f t="shared" si="16"/>
        <v/>
      </c>
    </row>
    <row r="47" spans="1:44" ht="30" x14ac:dyDescent="0.25">
      <c r="C47" s="110" t="s">
        <v>56</v>
      </c>
      <c r="D47" s="109" t="str">
        <f>orig_data!A228</f>
        <v>05.Combined AOM</v>
      </c>
      <c r="E47" s="111" t="str">
        <f>orig_data!D228</f>
        <v>J01F.macrolides</v>
      </c>
      <c r="F47" s="117">
        <f>orig_data!F228</f>
        <v>268</v>
      </c>
      <c r="G47" s="117">
        <f>orig_data!F237</f>
        <v>1705</v>
      </c>
      <c r="H47" s="117">
        <f>orig_data!F246</f>
        <v>853</v>
      </c>
      <c r="I47" s="117">
        <f>orig_data!F255</f>
        <v>391</v>
      </c>
      <c r="J47" s="117">
        <f>orig_data!F264</f>
        <v>2849</v>
      </c>
      <c r="K47" s="117">
        <f>orig_data!F273</f>
        <v>292</v>
      </c>
      <c r="L47" s="118">
        <f t="shared" si="17"/>
        <v>12.707444286391656</v>
      </c>
      <c r="M47" s="123">
        <f t="shared" si="17"/>
        <v>15.060507022347849</v>
      </c>
      <c r="N47" s="123">
        <f t="shared" si="17"/>
        <v>15.325188645346749</v>
      </c>
      <c r="O47" s="123">
        <f t="shared" si="17"/>
        <v>18.076745261211279</v>
      </c>
      <c r="P47" s="123">
        <f t="shared" si="17"/>
        <v>24.795474325500436</v>
      </c>
      <c r="Q47" s="123">
        <f t="shared" si="17"/>
        <v>23.778501628664493</v>
      </c>
      <c r="R47" s="119" t="str">
        <f t="shared" si="11"/>
        <v/>
      </c>
      <c r="S47" s="117" t="str">
        <f t="shared" si="12"/>
        <v/>
      </c>
      <c r="T47" s="117" t="str">
        <f t="shared" si="13"/>
        <v/>
      </c>
      <c r="U47" s="117" t="str">
        <f t="shared" si="14"/>
        <v/>
      </c>
      <c r="V47" s="117" t="str">
        <f t="shared" si="15"/>
        <v/>
      </c>
      <c r="W47" s="117" t="str">
        <f t="shared" si="16"/>
        <v/>
      </c>
    </row>
    <row r="48" spans="1:44" x14ac:dyDescent="0.25">
      <c r="C48" s="110" t="s">
        <v>57</v>
      </c>
      <c r="D48" s="109" t="str">
        <f>orig_data!A229</f>
        <v>05.Combined AOM</v>
      </c>
      <c r="E48" s="111" t="str">
        <f>orig_data!D229</f>
        <v>J01M.quinolones</v>
      </c>
      <c r="F48" s="117">
        <f>orig_data!F229</f>
        <v>0</v>
      </c>
      <c r="G48" s="117">
        <f>orig_data!F238</f>
        <v>0</v>
      </c>
      <c r="H48" s="117" t="str">
        <f>orig_data!F247</f>
        <v>S</v>
      </c>
      <c r="I48" s="117">
        <f>orig_data!F256</f>
        <v>6</v>
      </c>
      <c r="J48" s="117">
        <f>orig_data!F265</f>
        <v>454</v>
      </c>
      <c r="K48" s="117">
        <f>orig_data!F274</f>
        <v>62</v>
      </c>
      <c r="L48" s="118">
        <f t="shared" si="17"/>
        <v>0</v>
      </c>
      <c r="M48" s="123">
        <f t="shared" si="17"/>
        <v>0</v>
      </c>
      <c r="N48" s="123" t="str">
        <f t="shared" si="17"/>
        <v>s</v>
      </c>
      <c r="O48" s="123">
        <f t="shared" si="17"/>
        <v>0.27739251040221913</v>
      </c>
      <c r="P48" s="123">
        <f t="shared" si="17"/>
        <v>3.9512619669277633</v>
      </c>
      <c r="Q48" s="123">
        <f t="shared" si="17"/>
        <v>5.0488599348534207</v>
      </c>
      <c r="R48" s="119" t="str">
        <f t="shared" si="11"/>
        <v/>
      </c>
      <c r="S48" s="117" t="str">
        <f t="shared" si="12"/>
        <v/>
      </c>
      <c r="T48" s="117" t="str">
        <f t="shared" si="13"/>
        <v>s</v>
      </c>
      <c r="U48" s="117" t="str">
        <f t="shared" si="14"/>
        <v/>
      </c>
      <c r="V48" s="117" t="str">
        <f t="shared" si="15"/>
        <v/>
      </c>
      <c r="W48" s="117" t="str">
        <f t="shared" si="16"/>
        <v/>
      </c>
    </row>
    <row r="49" spans="2:44" x14ac:dyDescent="0.25">
      <c r="C49" s="110" t="s">
        <v>58</v>
      </c>
      <c r="D49" s="109" t="str">
        <f>orig_data!A230</f>
        <v>05.Combined AOM</v>
      </c>
      <c r="E49" s="111" t="str">
        <f>orig_data!D230</f>
        <v>J01X.other</v>
      </c>
      <c r="F49" s="117">
        <f>orig_data!F230</f>
        <v>0</v>
      </c>
      <c r="G49" s="117">
        <f>orig_data!F239</f>
        <v>0</v>
      </c>
      <c r="H49" s="117">
        <f>orig_data!F248</f>
        <v>0</v>
      </c>
      <c r="I49" s="117">
        <f>orig_data!F257</f>
        <v>0</v>
      </c>
      <c r="J49" s="117" t="str">
        <f>orig_data!F266</f>
        <v>S</v>
      </c>
      <c r="K49" s="117" t="str">
        <f>orig_data!F275</f>
        <v>S</v>
      </c>
      <c r="L49" s="118">
        <f t="shared" si="17"/>
        <v>0</v>
      </c>
      <c r="M49" s="123">
        <f t="shared" si="17"/>
        <v>0</v>
      </c>
      <c r="N49" s="123">
        <f t="shared" si="17"/>
        <v>0</v>
      </c>
      <c r="O49" s="123">
        <f t="shared" si="17"/>
        <v>0</v>
      </c>
      <c r="P49" s="123" t="str">
        <f t="shared" si="17"/>
        <v>s</v>
      </c>
      <c r="Q49" s="123" t="str">
        <f t="shared" si="17"/>
        <v>s</v>
      </c>
      <c r="R49" s="119" t="str">
        <f t="shared" si="11"/>
        <v/>
      </c>
      <c r="S49" s="117" t="str">
        <f t="shared" si="12"/>
        <v/>
      </c>
      <c r="T49" s="117" t="str">
        <f t="shared" si="13"/>
        <v/>
      </c>
      <c r="U49" s="117" t="str">
        <f t="shared" si="14"/>
        <v/>
      </c>
      <c r="V49" s="117" t="str">
        <f t="shared" si="15"/>
        <v>s</v>
      </c>
      <c r="W49" s="117" t="str">
        <f t="shared" si="16"/>
        <v>s</v>
      </c>
    </row>
    <row r="50" spans="2:44" s="124" customFormat="1" x14ac:dyDescent="0.25">
      <c r="C50" s="125" t="s">
        <v>69</v>
      </c>
      <c r="D50" s="124" t="str">
        <f>orig_data!A232</f>
        <v>05.Combined AOM</v>
      </c>
      <c r="E50" s="128" t="str">
        <f>orig_data!D232</f>
        <v>Unclassified</v>
      </c>
      <c r="F50" s="124">
        <f>orig_data!F232</f>
        <v>0</v>
      </c>
      <c r="G50" s="124">
        <f>orig_data!F241</f>
        <v>0</v>
      </c>
      <c r="H50" s="124" t="str">
        <f>orig_data!F250</f>
        <v>S</v>
      </c>
      <c r="I50" s="124" t="str">
        <f>orig_data!F259</f>
        <v>S</v>
      </c>
      <c r="J50" s="124" t="str">
        <f>orig_data!F268</f>
        <v>S</v>
      </c>
      <c r="K50" s="124" t="str">
        <f>orig_data!F277</f>
        <v>S</v>
      </c>
      <c r="L50" s="129">
        <f t="shared" si="17"/>
        <v>0</v>
      </c>
      <c r="M50" s="126">
        <f t="shared" si="17"/>
        <v>0</v>
      </c>
      <c r="N50" s="126" t="str">
        <f t="shared" si="17"/>
        <v>s</v>
      </c>
      <c r="O50" s="126" t="str">
        <f t="shared" si="17"/>
        <v>s</v>
      </c>
      <c r="P50" s="126" t="str">
        <f t="shared" si="17"/>
        <v>s</v>
      </c>
      <c r="Q50" s="126" t="str">
        <f t="shared" si="17"/>
        <v>s</v>
      </c>
      <c r="R50" s="127" t="str">
        <f t="shared" si="11"/>
        <v/>
      </c>
      <c r="S50" s="124" t="str">
        <f t="shared" si="12"/>
        <v/>
      </c>
      <c r="T50" s="124" t="str">
        <f t="shared" si="13"/>
        <v>s</v>
      </c>
      <c r="U50" s="124" t="str">
        <f t="shared" si="14"/>
        <v>s</v>
      </c>
      <c r="V50" s="124" t="str">
        <f t="shared" si="15"/>
        <v>s</v>
      </c>
      <c r="W50" s="124" t="str">
        <f t="shared" si="16"/>
        <v>s</v>
      </c>
    </row>
    <row r="51" spans="2:44" s="114" customFormat="1" x14ac:dyDescent="0.25">
      <c r="B51" s="120" t="s">
        <v>45</v>
      </c>
      <c r="C51" s="121" t="s">
        <v>52</v>
      </c>
      <c r="D51" s="114" t="str">
        <f>orig_data!A278</f>
        <v>06.Pharyngitis/tonsillitis/strep</v>
      </c>
      <c r="E51" s="122" t="str">
        <f>orig_data!D278</f>
        <v>J01A.tetracyclines</v>
      </c>
      <c r="F51" s="112">
        <f>orig_data!F278</f>
        <v>0</v>
      </c>
      <c r="G51" s="112">
        <f>orig_data!F287</f>
        <v>0</v>
      </c>
      <c r="H51" s="112">
        <f>orig_data!F296</f>
        <v>0</v>
      </c>
      <c r="I51" s="112" t="str">
        <f>orig_data!F305</f>
        <v>S</v>
      </c>
      <c r="J51" s="112">
        <f>orig_data!F314</f>
        <v>96</v>
      </c>
      <c r="K51" s="112">
        <f>orig_data!F323</f>
        <v>13</v>
      </c>
      <c r="L51" s="118">
        <f t="shared" ref="L51:Q58" si="18">(IF(F51="S","s",IF(F51=0,0,F51/SUM(F$51:F$58)*100)))</f>
        <v>0</v>
      </c>
      <c r="M51" s="123">
        <f t="shared" si="18"/>
        <v>0</v>
      </c>
      <c r="N51" s="123">
        <f t="shared" si="18"/>
        <v>0</v>
      </c>
      <c r="O51" s="123" t="str">
        <f t="shared" si="18"/>
        <v>s</v>
      </c>
      <c r="P51" s="123">
        <f t="shared" si="18"/>
        <v>0.32885722115648119</v>
      </c>
      <c r="Q51" s="123">
        <f t="shared" si="18"/>
        <v>0.90090090090090091</v>
      </c>
      <c r="R51" s="119" t="str">
        <f t="shared" si="11"/>
        <v/>
      </c>
      <c r="S51" s="117" t="str">
        <f t="shared" si="12"/>
        <v/>
      </c>
      <c r="T51" s="117" t="str">
        <f t="shared" si="13"/>
        <v/>
      </c>
      <c r="U51" s="117" t="str">
        <f t="shared" si="14"/>
        <v>s</v>
      </c>
      <c r="V51" s="117" t="str">
        <f t="shared" si="15"/>
        <v/>
      </c>
      <c r="W51" s="117" t="str">
        <f t="shared" si="16"/>
        <v/>
      </c>
      <c r="X51" s="109"/>
      <c r="Y51" s="109"/>
      <c r="Z51" s="109"/>
      <c r="AA51" s="109"/>
      <c r="AB51" s="109"/>
      <c r="AC51" s="109"/>
      <c r="AD51" s="109"/>
      <c r="AE51" s="109"/>
      <c r="AF51" s="109"/>
      <c r="AG51" s="109"/>
      <c r="AH51" s="109"/>
      <c r="AI51" s="109"/>
      <c r="AJ51" s="109"/>
      <c r="AK51" s="109"/>
      <c r="AL51" s="109"/>
      <c r="AM51" s="109"/>
      <c r="AN51" s="109"/>
      <c r="AO51" s="109"/>
      <c r="AP51" s="109"/>
      <c r="AQ51" s="109"/>
      <c r="AR51" s="109"/>
    </row>
    <row r="52" spans="2:44" x14ac:dyDescent="0.25">
      <c r="C52" s="110" t="s">
        <v>53</v>
      </c>
      <c r="D52" s="109" t="str">
        <f>orig_data!A279</f>
        <v>06.Pharyngitis/tonsillitis/strep</v>
      </c>
      <c r="E52" s="111" t="str">
        <f>orig_data!D279</f>
        <v>J01C.beta lactams</v>
      </c>
      <c r="F52" s="117">
        <f>orig_data!F279</f>
        <v>260</v>
      </c>
      <c r="G52" s="117">
        <f>orig_data!F288</f>
        <v>4035</v>
      </c>
      <c r="H52" s="117">
        <f>orig_data!F297</f>
        <v>6244</v>
      </c>
      <c r="I52" s="117">
        <f>orig_data!F306</f>
        <v>4213</v>
      </c>
      <c r="J52" s="117">
        <f>orig_data!F315</f>
        <v>20601</v>
      </c>
      <c r="K52" s="117">
        <f>orig_data!F324</f>
        <v>913</v>
      </c>
      <c r="L52" s="118">
        <f t="shared" si="18"/>
        <v>84.967320261437905</v>
      </c>
      <c r="M52" s="123">
        <f t="shared" si="18"/>
        <v>80.635491606714623</v>
      </c>
      <c r="N52" s="123">
        <f t="shared" si="18"/>
        <v>82.211981566820285</v>
      </c>
      <c r="O52" s="123">
        <f t="shared" si="18"/>
        <v>79.640831758034025</v>
      </c>
      <c r="P52" s="123">
        <f t="shared" si="18"/>
        <v>70.570704302548648</v>
      </c>
      <c r="Q52" s="123">
        <f t="shared" si="18"/>
        <v>63.270963270963279</v>
      </c>
      <c r="R52" s="119" t="str">
        <f t="shared" si="11"/>
        <v/>
      </c>
      <c r="S52" s="117" t="str">
        <f t="shared" si="12"/>
        <v/>
      </c>
      <c r="T52" s="117" t="str">
        <f t="shared" si="13"/>
        <v/>
      </c>
      <c r="U52" s="117" t="str">
        <f t="shared" si="14"/>
        <v/>
      </c>
      <c r="V52" s="117" t="str">
        <f t="shared" si="15"/>
        <v/>
      </c>
      <c r="W52" s="117" t="str">
        <f t="shared" si="16"/>
        <v/>
      </c>
    </row>
    <row r="53" spans="2:44" x14ac:dyDescent="0.25">
      <c r="C53" s="110" t="s">
        <v>54</v>
      </c>
      <c r="D53" s="109" t="str">
        <f>orig_data!A280</f>
        <v>06.Pharyngitis/tonsillitis/strep</v>
      </c>
      <c r="E53" s="111" t="str">
        <f>orig_data!D280</f>
        <v>J01D.cephalosporins</v>
      </c>
      <c r="F53" s="117">
        <f>orig_data!F280</f>
        <v>18</v>
      </c>
      <c r="G53" s="117">
        <f>orig_data!F289</f>
        <v>262</v>
      </c>
      <c r="H53" s="117">
        <f>orig_data!F298</f>
        <v>322</v>
      </c>
      <c r="I53" s="117">
        <f>orig_data!F307</f>
        <v>207</v>
      </c>
      <c r="J53" s="117">
        <f>orig_data!F316</f>
        <v>784</v>
      </c>
      <c r="K53" s="117">
        <f>orig_data!F325</f>
        <v>78</v>
      </c>
      <c r="L53" s="118">
        <f t="shared" si="18"/>
        <v>5.8823529411764701</v>
      </c>
      <c r="M53" s="123">
        <f t="shared" si="18"/>
        <v>5.2358113509192643</v>
      </c>
      <c r="N53" s="123">
        <f t="shared" si="18"/>
        <v>4.2396313364055294</v>
      </c>
      <c r="O53" s="123">
        <f t="shared" si="18"/>
        <v>3.9130434782608701</v>
      </c>
      <c r="P53" s="123">
        <f t="shared" si="18"/>
        <v>2.6856673061112635</v>
      </c>
      <c r="Q53" s="123">
        <f t="shared" si="18"/>
        <v>5.4054054054054053</v>
      </c>
      <c r="R53" s="119" t="str">
        <f t="shared" si="11"/>
        <v/>
      </c>
      <c r="S53" s="117" t="str">
        <f t="shared" si="12"/>
        <v/>
      </c>
      <c r="T53" s="117" t="str">
        <f t="shared" si="13"/>
        <v/>
      </c>
      <c r="U53" s="117" t="str">
        <f t="shared" si="14"/>
        <v/>
      </c>
      <c r="V53" s="117" t="str">
        <f t="shared" si="15"/>
        <v/>
      </c>
      <c r="W53" s="117" t="str">
        <f t="shared" si="16"/>
        <v/>
      </c>
    </row>
    <row r="54" spans="2:44" ht="30" x14ac:dyDescent="0.25">
      <c r="C54" s="110" t="s">
        <v>55</v>
      </c>
      <c r="D54" s="109" t="str">
        <f>orig_data!A281</f>
        <v>06.Pharyngitis/tonsillitis/strep</v>
      </c>
      <c r="E54" s="111" t="str">
        <f>orig_data!D281</f>
        <v>J01E.sulfa and trime</v>
      </c>
      <c r="F54" s="117">
        <f>orig_data!F281</f>
        <v>0</v>
      </c>
      <c r="G54" s="117">
        <f>orig_data!F290</f>
        <v>10</v>
      </c>
      <c r="H54" s="117">
        <f>orig_data!F299</f>
        <v>17</v>
      </c>
      <c r="I54" s="117">
        <f>orig_data!F308</f>
        <v>6</v>
      </c>
      <c r="J54" s="117">
        <f>orig_data!F317</f>
        <v>67</v>
      </c>
      <c r="K54" s="117" t="str">
        <f>orig_data!F326</f>
        <v>S</v>
      </c>
      <c r="L54" s="118">
        <f t="shared" si="18"/>
        <v>0</v>
      </c>
      <c r="M54" s="123">
        <f t="shared" si="18"/>
        <v>0.19984012789768185</v>
      </c>
      <c r="N54" s="123">
        <f t="shared" si="18"/>
        <v>0.22383146807109941</v>
      </c>
      <c r="O54" s="123">
        <f t="shared" si="18"/>
        <v>0.11342155009451795</v>
      </c>
      <c r="P54" s="123">
        <f t="shared" si="18"/>
        <v>0.22951493559879421</v>
      </c>
      <c r="Q54" s="123" t="str">
        <f t="shared" si="18"/>
        <v>s</v>
      </c>
      <c r="R54" s="119" t="str">
        <f t="shared" si="11"/>
        <v/>
      </c>
      <c r="S54" s="117" t="str">
        <f t="shared" si="12"/>
        <v/>
      </c>
      <c r="T54" s="117" t="str">
        <f t="shared" si="13"/>
        <v/>
      </c>
      <c r="U54" s="117" t="str">
        <f t="shared" si="14"/>
        <v/>
      </c>
      <c r="V54" s="117" t="str">
        <f t="shared" si="15"/>
        <v/>
      </c>
      <c r="W54" s="117" t="str">
        <f t="shared" si="16"/>
        <v>s</v>
      </c>
    </row>
    <row r="55" spans="2:44" ht="30" x14ac:dyDescent="0.25">
      <c r="C55" s="110" t="s">
        <v>56</v>
      </c>
      <c r="D55" s="109" t="str">
        <f>orig_data!A282</f>
        <v>06.Pharyngitis/tonsillitis/strep</v>
      </c>
      <c r="E55" s="111" t="str">
        <f>orig_data!D282</f>
        <v>J01F.macrolides</v>
      </c>
      <c r="F55" s="117">
        <f>orig_data!F282</f>
        <v>28</v>
      </c>
      <c r="G55" s="117">
        <f>orig_data!F291</f>
        <v>697</v>
      </c>
      <c r="H55" s="117">
        <f>orig_data!F300</f>
        <v>1012</v>
      </c>
      <c r="I55" s="117">
        <f>orig_data!F309</f>
        <v>864</v>
      </c>
      <c r="J55" s="117">
        <f>orig_data!F318</f>
        <v>7450</v>
      </c>
      <c r="K55" s="117">
        <f>orig_data!F327</f>
        <v>399</v>
      </c>
      <c r="L55" s="118">
        <f t="shared" si="18"/>
        <v>9.1503267973856204</v>
      </c>
      <c r="M55" s="123">
        <f t="shared" si="18"/>
        <v>13.928856914468426</v>
      </c>
      <c r="N55" s="123">
        <f t="shared" si="18"/>
        <v>13.324555628703095</v>
      </c>
      <c r="O55" s="123">
        <f t="shared" si="18"/>
        <v>16.332703213610586</v>
      </c>
      <c r="P55" s="123">
        <f t="shared" si="18"/>
        <v>25.520690600164432</v>
      </c>
      <c r="Q55" s="123">
        <f t="shared" si="18"/>
        <v>27.650727650727653</v>
      </c>
      <c r="R55" s="119" t="str">
        <f t="shared" si="11"/>
        <v/>
      </c>
      <c r="S55" s="117" t="str">
        <f t="shared" si="12"/>
        <v/>
      </c>
      <c r="T55" s="117" t="str">
        <f t="shared" si="13"/>
        <v/>
      </c>
      <c r="U55" s="117" t="str">
        <f t="shared" si="14"/>
        <v/>
      </c>
      <c r="V55" s="117" t="str">
        <f t="shared" si="15"/>
        <v/>
      </c>
      <c r="W55" s="117" t="str">
        <f t="shared" si="16"/>
        <v/>
      </c>
    </row>
    <row r="56" spans="2:44" x14ac:dyDescent="0.25">
      <c r="C56" s="110" t="s">
        <v>57</v>
      </c>
      <c r="D56" s="109" t="str">
        <f>orig_data!A283</f>
        <v>06.Pharyngitis/tonsillitis/strep</v>
      </c>
      <c r="E56" s="111" t="str">
        <f>orig_data!D283</f>
        <v>J01M.quinolones</v>
      </c>
      <c r="F56" s="117">
        <f>orig_data!F283</f>
        <v>0</v>
      </c>
      <c r="G56" s="117">
        <f>orig_data!F292</f>
        <v>0</v>
      </c>
      <c r="H56" s="117" t="str">
        <f>orig_data!F301</f>
        <v>S</v>
      </c>
      <c r="I56" s="117" t="str">
        <f>orig_data!F310</f>
        <v>S</v>
      </c>
      <c r="J56" s="117">
        <f>orig_data!F319</f>
        <v>194</v>
      </c>
      <c r="K56" s="117">
        <f>orig_data!F328</f>
        <v>40</v>
      </c>
      <c r="L56" s="118">
        <f t="shared" si="18"/>
        <v>0</v>
      </c>
      <c r="M56" s="123">
        <f t="shared" si="18"/>
        <v>0</v>
      </c>
      <c r="N56" s="123" t="str">
        <f t="shared" si="18"/>
        <v>s</v>
      </c>
      <c r="O56" s="123" t="str">
        <f t="shared" si="18"/>
        <v>s</v>
      </c>
      <c r="P56" s="123">
        <f t="shared" si="18"/>
        <v>0.66456563442038918</v>
      </c>
      <c r="Q56" s="123">
        <f t="shared" si="18"/>
        <v>2.772002772002772</v>
      </c>
      <c r="R56" s="119" t="str">
        <f t="shared" si="11"/>
        <v/>
      </c>
      <c r="S56" s="117" t="str">
        <f t="shared" si="12"/>
        <v/>
      </c>
      <c r="T56" s="117" t="str">
        <f t="shared" si="13"/>
        <v>s</v>
      </c>
      <c r="U56" s="117" t="str">
        <f t="shared" si="14"/>
        <v>s</v>
      </c>
      <c r="V56" s="117" t="str">
        <f t="shared" si="15"/>
        <v/>
      </c>
      <c r="W56" s="117" t="str">
        <f t="shared" si="16"/>
        <v/>
      </c>
    </row>
    <row r="57" spans="2:44" x14ac:dyDescent="0.25">
      <c r="C57" s="110" t="s">
        <v>58</v>
      </c>
      <c r="D57" s="109" t="str">
        <f>orig_data!A284</f>
        <v>06.Pharyngitis/tonsillitis/strep</v>
      </c>
      <c r="E57" s="111" t="str">
        <f>orig_data!D284</f>
        <v>J01X.other</v>
      </c>
      <c r="F57" s="117">
        <f>orig_data!F284</f>
        <v>0</v>
      </c>
      <c r="G57" s="117">
        <f>orig_data!F293</f>
        <v>0</v>
      </c>
      <c r="H57" s="117">
        <f>orig_data!F302</f>
        <v>0</v>
      </c>
      <c r="I57" s="117" t="str">
        <f>orig_data!F311</f>
        <v>S</v>
      </c>
      <c r="J57" s="117" t="str">
        <f>orig_data!F320</f>
        <v>S</v>
      </c>
      <c r="K57" s="117" t="str">
        <f>orig_data!F329</f>
        <v>S</v>
      </c>
      <c r="L57" s="118">
        <f t="shared" si="18"/>
        <v>0</v>
      </c>
      <c r="M57" s="123">
        <f t="shared" si="18"/>
        <v>0</v>
      </c>
      <c r="N57" s="123">
        <f t="shared" si="18"/>
        <v>0</v>
      </c>
      <c r="O57" s="123" t="str">
        <f t="shared" si="18"/>
        <v>s</v>
      </c>
      <c r="P57" s="123" t="str">
        <f t="shared" si="18"/>
        <v>s</v>
      </c>
      <c r="Q57" s="123" t="str">
        <f t="shared" si="18"/>
        <v>s</v>
      </c>
      <c r="R57" s="119" t="str">
        <f t="shared" si="11"/>
        <v/>
      </c>
      <c r="S57" s="117" t="str">
        <f t="shared" si="12"/>
        <v/>
      </c>
      <c r="T57" s="117" t="str">
        <f t="shared" si="13"/>
        <v/>
      </c>
      <c r="U57" s="117" t="str">
        <f t="shared" si="14"/>
        <v>s</v>
      </c>
      <c r="V57" s="117" t="str">
        <f t="shared" si="15"/>
        <v>s</v>
      </c>
      <c r="W57" s="117" t="str">
        <f t="shared" si="16"/>
        <v>s</v>
      </c>
    </row>
    <row r="58" spans="2:44" s="124" customFormat="1" x14ac:dyDescent="0.25">
      <c r="C58" s="125" t="s">
        <v>69</v>
      </c>
      <c r="D58" s="124" t="str">
        <f>orig_data!A286</f>
        <v>06.Pharyngitis/tonsillitis/strep</v>
      </c>
      <c r="E58" s="128" t="str">
        <f>orig_data!D286</f>
        <v>Unclassified</v>
      </c>
      <c r="F58" s="124">
        <f>orig_data!F286</f>
        <v>0</v>
      </c>
      <c r="G58" s="124">
        <f>orig_data!F295</f>
        <v>0</v>
      </c>
      <c r="H58" s="124" t="str">
        <f>orig_data!F304</f>
        <v>S</v>
      </c>
      <c r="I58" s="124">
        <f>orig_data!F313</f>
        <v>0</v>
      </c>
      <c r="J58" s="124" t="str">
        <f>orig_data!F322</f>
        <v>S</v>
      </c>
      <c r="K58" s="124">
        <f>orig_data!F331</f>
        <v>0</v>
      </c>
      <c r="L58" s="129">
        <f t="shared" si="18"/>
        <v>0</v>
      </c>
      <c r="M58" s="126">
        <f t="shared" si="18"/>
        <v>0</v>
      </c>
      <c r="N58" s="126" t="str">
        <f t="shared" si="18"/>
        <v>s</v>
      </c>
      <c r="O58" s="126">
        <f t="shared" si="18"/>
        <v>0</v>
      </c>
      <c r="P58" s="126" t="str">
        <f t="shared" si="18"/>
        <v>s</v>
      </c>
      <c r="Q58" s="126">
        <f t="shared" si="18"/>
        <v>0</v>
      </c>
      <c r="R58" s="127" t="str">
        <f t="shared" si="11"/>
        <v/>
      </c>
      <c r="S58" s="124" t="str">
        <f t="shared" si="12"/>
        <v/>
      </c>
      <c r="T58" s="124" t="str">
        <f t="shared" si="13"/>
        <v>s</v>
      </c>
      <c r="U58" s="124" t="str">
        <f t="shared" si="14"/>
        <v/>
      </c>
      <c r="V58" s="124" t="str">
        <f t="shared" si="15"/>
        <v>s</v>
      </c>
      <c r="W58" s="124" t="str">
        <f t="shared" si="16"/>
        <v/>
      </c>
    </row>
    <row r="59" spans="2:44" s="114" customFormat="1" x14ac:dyDescent="0.25">
      <c r="B59" s="120" t="s">
        <v>47</v>
      </c>
      <c r="C59" s="121" t="s">
        <v>52</v>
      </c>
      <c r="D59" s="114" t="str">
        <f>orig_data!A656</f>
        <v>13.Pneumonia and Viral pneumonia</v>
      </c>
      <c r="E59" s="122" t="str">
        <f>orig_data!D656</f>
        <v>J01A.tetracyclines</v>
      </c>
      <c r="F59" s="112">
        <f>orig_data!F656</f>
        <v>0</v>
      </c>
      <c r="G59" s="112">
        <f>orig_data!F665</f>
        <v>0</v>
      </c>
      <c r="H59" s="112">
        <f>orig_data!F674</f>
        <v>0</v>
      </c>
      <c r="I59" s="112" t="str">
        <f>orig_data!F683</f>
        <v>S</v>
      </c>
      <c r="J59" s="112">
        <f>orig_data!F692</f>
        <v>451</v>
      </c>
      <c r="K59" s="112">
        <f>orig_data!F701</f>
        <v>144</v>
      </c>
      <c r="L59" s="118">
        <f t="shared" ref="L59:Q66" si="19">(IF(F59="S","s",IF(F59=0,0,F59/SUM(F$59:F$66)*100)))</f>
        <v>0</v>
      </c>
      <c r="M59" s="123">
        <f t="shared" si="19"/>
        <v>0</v>
      </c>
      <c r="N59" s="123">
        <f t="shared" si="19"/>
        <v>0</v>
      </c>
      <c r="O59" s="123" t="str">
        <f t="shared" si="19"/>
        <v>s</v>
      </c>
      <c r="P59" s="123">
        <f t="shared" si="19"/>
        <v>7.1315623023402912</v>
      </c>
      <c r="Q59" s="123">
        <f t="shared" si="19"/>
        <v>5.7052297939778134</v>
      </c>
      <c r="R59" s="119" t="str">
        <f t="shared" si="11"/>
        <v/>
      </c>
      <c r="S59" s="117" t="str">
        <f t="shared" si="12"/>
        <v/>
      </c>
      <c r="T59" s="117" t="str">
        <f t="shared" si="13"/>
        <v/>
      </c>
      <c r="U59" s="117" t="str">
        <f t="shared" si="14"/>
        <v>s</v>
      </c>
      <c r="V59" s="117" t="str">
        <f t="shared" si="15"/>
        <v/>
      </c>
      <c r="W59" s="117" t="str">
        <f t="shared" si="16"/>
        <v/>
      </c>
      <c r="X59" s="109"/>
      <c r="Y59" s="109"/>
      <c r="Z59" s="109"/>
      <c r="AA59" s="109"/>
      <c r="AB59" s="109"/>
      <c r="AC59" s="109"/>
      <c r="AD59" s="109"/>
      <c r="AE59" s="109"/>
      <c r="AF59" s="109"/>
      <c r="AG59" s="109"/>
      <c r="AH59" s="109"/>
      <c r="AI59" s="109"/>
      <c r="AJ59" s="109"/>
      <c r="AK59" s="109"/>
      <c r="AL59" s="109"/>
      <c r="AM59" s="109"/>
      <c r="AN59" s="109"/>
      <c r="AO59" s="109"/>
      <c r="AP59" s="109"/>
      <c r="AQ59" s="109"/>
      <c r="AR59" s="109"/>
    </row>
    <row r="60" spans="2:44" x14ac:dyDescent="0.25">
      <c r="C60" s="110" t="s">
        <v>53</v>
      </c>
      <c r="D60" s="109" t="str">
        <f>orig_data!A657</f>
        <v>13.Pneumonia and Viral pneumonia</v>
      </c>
      <c r="E60" s="111" t="str">
        <f>orig_data!D657</f>
        <v>J01C.beta lactams</v>
      </c>
      <c r="F60" s="117">
        <f>orig_data!F657</f>
        <v>127</v>
      </c>
      <c r="G60" s="117">
        <f>orig_data!F666</f>
        <v>751</v>
      </c>
      <c r="H60" s="117">
        <f>orig_data!F675</f>
        <v>346</v>
      </c>
      <c r="I60" s="117">
        <f>orig_data!F684</f>
        <v>114</v>
      </c>
      <c r="J60" s="117">
        <f>orig_data!F693</f>
        <v>845</v>
      </c>
      <c r="K60" s="117">
        <f>orig_data!F702</f>
        <v>333</v>
      </c>
      <c r="L60" s="118">
        <f t="shared" si="19"/>
        <v>65.128205128205124</v>
      </c>
      <c r="M60" s="123">
        <f t="shared" si="19"/>
        <v>61.206193969030153</v>
      </c>
      <c r="N60" s="123">
        <f t="shared" si="19"/>
        <v>42.04131227217497</v>
      </c>
      <c r="O60" s="123">
        <f t="shared" si="19"/>
        <v>27.669902912621357</v>
      </c>
      <c r="P60" s="123">
        <f t="shared" si="19"/>
        <v>13.3617963314358</v>
      </c>
      <c r="Q60" s="123">
        <f t="shared" si="19"/>
        <v>13.193343898573692</v>
      </c>
      <c r="R60" s="119" t="str">
        <f t="shared" si="11"/>
        <v/>
      </c>
      <c r="S60" s="117" t="str">
        <f t="shared" si="12"/>
        <v/>
      </c>
      <c r="T60" s="117" t="str">
        <f t="shared" si="13"/>
        <v/>
      </c>
      <c r="U60" s="117" t="str">
        <f t="shared" si="14"/>
        <v/>
      </c>
      <c r="V60" s="117" t="str">
        <f t="shared" si="15"/>
        <v/>
      </c>
      <c r="W60" s="117" t="str">
        <f t="shared" si="16"/>
        <v/>
      </c>
    </row>
    <row r="61" spans="2:44" x14ac:dyDescent="0.25">
      <c r="C61" s="110" t="s">
        <v>54</v>
      </c>
      <c r="D61" s="109" t="str">
        <f>orig_data!A658</f>
        <v>13.Pneumonia and Viral pneumonia</v>
      </c>
      <c r="E61" s="111" t="str">
        <f>orig_data!D658</f>
        <v>J01D.cephalosporins</v>
      </c>
      <c r="F61" s="117">
        <f>orig_data!F658</f>
        <v>17</v>
      </c>
      <c r="G61" s="117">
        <f>orig_data!F667</f>
        <v>62</v>
      </c>
      <c r="H61" s="117">
        <f>orig_data!F676</f>
        <v>32</v>
      </c>
      <c r="I61" s="117">
        <f>orig_data!F685</f>
        <v>16</v>
      </c>
      <c r="J61" s="117">
        <f>orig_data!F694</f>
        <v>206</v>
      </c>
      <c r="K61" s="117">
        <f>orig_data!F703</f>
        <v>90</v>
      </c>
      <c r="L61" s="118">
        <f t="shared" si="19"/>
        <v>8.7179487179487172</v>
      </c>
      <c r="M61" s="123">
        <f t="shared" si="19"/>
        <v>5.0529747351263241</v>
      </c>
      <c r="N61" s="123">
        <f t="shared" si="19"/>
        <v>3.8882138517618468</v>
      </c>
      <c r="O61" s="123">
        <f t="shared" si="19"/>
        <v>3.8834951456310676</v>
      </c>
      <c r="P61" s="123">
        <f t="shared" si="19"/>
        <v>3.2574320050600889</v>
      </c>
      <c r="Q61" s="123">
        <f t="shared" si="19"/>
        <v>3.565768621236133</v>
      </c>
      <c r="R61" s="119" t="str">
        <f t="shared" si="11"/>
        <v/>
      </c>
      <c r="S61" s="117" t="str">
        <f t="shared" si="12"/>
        <v/>
      </c>
      <c r="T61" s="117" t="str">
        <f t="shared" si="13"/>
        <v/>
      </c>
      <c r="U61" s="117" t="str">
        <f t="shared" si="14"/>
        <v/>
      </c>
      <c r="V61" s="117" t="str">
        <f t="shared" si="15"/>
        <v/>
      </c>
      <c r="W61" s="117" t="str">
        <f t="shared" si="16"/>
        <v/>
      </c>
    </row>
    <row r="62" spans="2:44" ht="30" x14ac:dyDescent="0.25">
      <c r="C62" s="110" t="s">
        <v>55</v>
      </c>
      <c r="D62" s="109" t="str">
        <f>orig_data!A659</f>
        <v>13.Pneumonia and Viral pneumonia</v>
      </c>
      <c r="E62" s="111" t="str">
        <f>orig_data!D659</f>
        <v>J01E.sulfa and trime</v>
      </c>
      <c r="F62" s="117">
        <f>orig_data!F659</f>
        <v>0</v>
      </c>
      <c r="G62" s="117" t="str">
        <f>orig_data!F668</f>
        <v>S</v>
      </c>
      <c r="H62" s="117" t="str">
        <f>orig_data!F677</f>
        <v>S</v>
      </c>
      <c r="I62" s="117">
        <f>orig_data!F686</f>
        <v>0</v>
      </c>
      <c r="J62" s="117">
        <f>orig_data!F695</f>
        <v>20</v>
      </c>
      <c r="K62" s="117">
        <f>orig_data!F704</f>
        <v>11</v>
      </c>
      <c r="L62" s="118">
        <f t="shared" si="19"/>
        <v>0</v>
      </c>
      <c r="M62" s="123" t="str">
        <f t="shared" si="19"/>
        <v>s</v>
      </c>
      <c r="N62" s="123" t="str">
        <f t="shared" si="19"/>
        <v>s</v>
      </c>
      <c r="O62" s="123">
        <f t="shared" si="19"/>
        <v>0</v>
      </c>
      <c r="P62" s="123">
        <f t="shared" si="19"/>
        <v>0.31625553447185323</v>
      </c>
      <c r="Q62" s="123">
        <f t="shared" si="19"/>
        <v>0.4358161648177496</v>
      </c>
      <c r="R62" s="119" t="str">
        <f t="shared" si="11"/>
        <v/>
      </c>
      <c r="S62" s="117" t="str">
        <f t="shared" si="12"/>
        <v>s</v>
      </c>
      <c r="T62" s="117" t="str">
        <f t="shared" si="13"/>
        <v>s</v>
      </c>
      <c r="U62" s="117" t="str">
        <f t="shared" si="14"/>
        <v/>
      </c>
      <c r="V62" s="117" t="str">
        <f t="shared" si="15"/>
        <v/>
      </c>
      <c r="W62" s="117" t="str">
        <f t="shared" si="16"/>
        <v/>
      </c>
    </row>
    <row r="63" spans="2:44" ht="30" x14ac:dyDescent="0.25">
      <c r="C63" s="110" t="s">
        <v>56</v>
      </c>
      <c r="D63" s="109" t="str">
        <f>orig_data!A660</f>
        <v>13.Pneumonia and Viral pneumonia</v>
      </c>
      <c r="E63" s="111" t="str">
        <f>orig_data!D660</f>
        <v>J01F.macrolides</v>
      </c>
      <c r="F63" s="117">
        <f>orig_data!F660</f>
        <v>51</v>
      </c>
      <c r="G63" s="117">
        <f>orig_data!F669</f>
        <v>414</v>
      </c>
      <c r="H63" s="117">
        <f>orig_data!F678</f>
        <v>445</v>
      </c>
      <c r="I63" s="117">
        <f>orig_data!F687</f>
        <v>282</v>
      </c>
      <c r="J63" s="117">
        <f>orig_data!F696</f>
        <v>3285</v>
      </c>
      <c r="K63" s="117">
        <f>orig_data!F705</f>
        <v>917</v>
      </c>
      <c r="L63" s="118">
        <f t="shared" si="19"/>
        <v>26.153846153846157</v>
      </c>
      <c r="M63" s="123">
        <f t="shared" si="19"/>
        <v>33.74083129584352</v>
      </c>
      <c r="N63" s="123">
        <f t="shared" si="19"/>
        <v>54.070473876063183</v>
      </c>
      <c r="O63" s="123">
        <f t="shared" si="19"/>
        <v>68.446601941747574</v>
      </c>
      <c r="P63" s="123">
        <f t="shared" si="19"/>
        <v>51.944971537001891</v>
      </c>
      <c r="Q63" s="123">
        <f t="shared" si="19"/>
        <v>36.331220285261487</v>
      </c>
      <c r="R63" s="119" t="str">
        <f t="shared" si="11"/>
        <v/>
      </c>
      <c r="S63" s="117" t="str">
        <f t="shared" si="12"/>
        <v/>
      </c>
      <c r="T63" s="117" t="str">
        <f t="shared" si="13"/>
        <v/>
      </c>
      <c r="U63" s="117" t="str">
        <f t="shared" si="14"/>
        <v/>
      </c>
      <c r="V63" s="117" t="str">
        <f t="shared" si="15"/>
        <v/>
      </c>
      <c r="W63" s="117" t="str">
        <f t="shared" si="16"/>
        <v/>
      </c>
    </row>
    <row r="64" spans="2:44" x14ac:dyDescent="0.25">
      <c r="C64" s="110" t="s">
        <v>57</v>
      </c>
      <c r="D64" s="109" t="str">
        <f>orig_data!A661</f>
        <v>13.Pneumonia and Viral pneumonia</v>
      </c>
      <c r="E64" s="111" t="str">
        <f>orig_data!D661</f>
        <v>J01M.quinolones</v>
      </c>
      <c r="F64" s="117">
        <f>orig_data!F661</f>
        <v>0</v>
      </c>
      <c r="G64" s="117">
        <f>orig_data!F670</f>
        <v>0</v>
      </c>
      <c r="H64" s="117">
        <f>orig_data!F679</f>
        <v>0</v>
      </c>
      <c r="I64" s="117" t="str">
        <f>orig_data!F688</f>
        <v>S</v>
      </c>
      <c r="J64" s="117">
        <f>orig_data!F697</f>
        <v>1517</v>
      </c>
      <c r="K64" s="117">
        <f>orig_data!F706</f>
        <v>1029</v>
      </c>
      <c r="L64" s="118">
        <f t="shared" si="19"/>
        <v>0</v>
      </c>
      <c r="M64" s="123">
        <f t="shared" si="19"/>
        <v>0</v>
      </c>
      <c r="N64" s="123">
        <f t="shared" si="19"/>
        <v>0</v>
      </c>
      <c r="O64" s="123" t="str">
        <f t="shared" si="19"/>
        <v>s</v>
      </c>
      <c r="P64" s="123">
        <f t="shared" si="19"/>
        <v>23.98798228969007</v>
      </c>
      <c r="Q64" s="123">
        <f t="shared" si="19"/>
        <v>40.768621236133121</v>
      </c>
      <c r="R64" s="119" t="str">
        <f t="shared" si="11"/>
        <v/>
      </c>
      <c r="S64" s="117" t="str">
        <f t="shared" si="12"/>
        <v/>
      </c>
      <c r="T64" s="117" t="str">
        <f t="shared" si="13"/>
        <v/>
      </c>
      <c r="U64" s="117" t="str">
        <f t="shared" si="14"/>
        <v>s</v>
      </c>
      <c r="V64" s="117" t="str">
        <f t="shared" si="15"/>
        <v/>
      </c>
      <c r="W64" s="117" t="str">
        <f t="shared" si="16"/>
        <v/>
      </c>
    </row>
    <row r="65" spans="1:44" x14ac:dyDescent="0.25">
      <c r="C65" s="110" t="s">
        <v>58</v>
      </c>
      <c r="D65" s="109" t="str">
        <f>orig_data!A662</f>
        <v>13.Pneumonia and Viral pneumonia</v>
      </c>
      <c r="E65" s="111" t="str">
        <f>orig_data!D662</f>
        <v>J01X.other</v>
      </c>
      <c r="F65" s="117">
        <f>orig_data!F662</f>
        <v>0</v>
      </c>
      <c r="G65" s="117">
        <f>orig_data!F671</f>
        <v>0</v>
      </c>
      <c r="H65" s="117">
        <f>orig_data!F680</f>
        <v>0</v>
      </c>
      <c r="I65" s="117">
        <f>orig_data!F689</f>
        <v>0</v>
      </c>
      <c r="J65" s="117" t="str">
        <f>orig_data!F698</f>
        <v>S</v>
      </c>
      <c r="K65" s="117" t="str">
        <f>orig_data!F707</f>
        <v>S</v>
      </c>
      <c r="L65" s="118">
        <f t="shared" si="19"/>
        <v>0</v>
      </c>
      <c r="M65" s="123">
        <f t="shared" si="19"/>
        <v>0</v>
      </c>
      <c r="N65" s="123">
        <f t="shared" si="19"/>
        <v>0</v>
      </c>
      <c r="O65" s="123">
        <f t="shared" si="19"/>
        <v>0</v>
      </c>
      <c r="P65" s="123" t="str">
        <f t="shared" si="19"/>
        <v>s</v>
      </c>
      <c r="Q65" s="123" t="str">
        <f t="shared" si="19"/>
        <v>s</v>
      </c>
      <c r="R65" s="119" t="str">
        <f t="shared" si="11"/>
        <v/>
      </c>
      <c r="S65" s="117" t="str">
        <f t="shared" si="12"/>
        <v/>
      </c>
      <c r="T65" s="117" t="str">
        <f t="shared" si="13"/>
        <v/>
      </c>
      <c r="U65" s="117" t="str">
        <f t="shared" si="14"/>
        <v/>
      </c>
      <c r="V65" s="117" t="str">
        <f t="shared" si="15"/>
        <v>s</v>
      </c>
      <c r="W65" s="117" t="str">
        <f t="shared" si="16"/>
        <v>s</v>
      </c>
    </row>
    <row r="66" spans="1:44" s="124" customFormat="1" x14ac:dyDescent="0.25">
      <c r="C66" s="125" t="s">
        <v>69</v>
      </c>
      <c r="D66" s="124" t="str">
        <f>orig_data!A664</f>
        <v>13.Pneumonia and Viral pneumonia</v>
      </c>
      <c r="E66" s="128" t="str">
        <f>orig_data!D664</f>
        <v>Unclassified</v>
      </c>
      <c r="F66" s="124">
        <f>orig_data!F664</f>
        <v>0</v>
      </c>
      <c r="G66" s="124" t="str">
        <f>orig_data!F673</f>
        <v>S</v>
      </c>
      <c r="H66" s="124" t="str">
        <f>orig_data!F682</f>
        <v>S</v>
      </c>
      <c r="I66" s="124">
        <f>orig_data!F691</f>
        <v>0</v>
      </c>
      <c r="J66" s="124" t="str">
        <f>orig_data!F700</f>
        <v>S</v>
      </c>
      <c r="K66" s="124" t="str">
        <f>orig_data!F709</f>
        <v>S</v>
      </c>
      <c r="L66" s="129">
        <f t="shared" si="19"/>
        <v>0</v>
      </c>
      <c r="M66" s="126" t="str">
        <f t="shared" si="19"/>
        <v>s</v>
      </c>
      <c r="N66" s="126" t="str">
        <f t="shared" si="19"/>
        <v>s</v>
      </c>
      <c r="O66" s="126">
        <f t="shared" si="19"/>
        <v>0</v>
      </c>
      <c r="P66" s="126" t="str">
        <f t="shared" si="19"/>
        <v>s</v>
      </c>
      <c r="Q66" s="126" t="str">
        <f t="shared" si="19"/>
        <v>s</v>
      </c>
      <c r="R66" s="127" t="str">
        <f t="shared" si="11"/>
        <v/>
      </c>
      <c r="S66" s="124" t="str">
        <f t="shared" si="12"/>
        <v>s</v>
      </c>
      <c r="T66" s="124" t="str">
        <f t="shared" si="13"/>
        <v>s</v>
      </c>
      <c r="U66" s="124" t="str">
        <f t="shared" si="14"/>
        <v/>
      </c>
      <c r="V66" s="124" t="str">
        <f t="shared" si="15"/>
        <v>s</v>
      </c>
      <c r="W66" s="124" t="str">
        <f t="shared" si="16"/>
        <v>s</v>
      </c>
    </row>
    <row r="67" spans="1:44" s="114" customFormat="1" x14ac:dyDescent="0.25">
      <c r="B67" s="120" t="s">
        <v>46</v>
      </c>
      <c r="C67" s="121" t="s">
        <v>52</v>
      </c>
      <c r="D67" s="114" t="str">
        <f>orig_data!A332</f>
        <v>07.Sinusitis</v>
      </c>
      <c r="E67" s="122" t="str">
        <f>orig_data!D332</f>
        <v>J01A.tetracyclines</v>
      </c>
      <c r="F67" s="112">
        <f>orig_data!F332</f>
        <v>0</v>
      </c>
      <c r="G67" s="112">
        <f>orig_data!F341</f>
        <v>0</v>
      </c>
      <c r="H67" s="112">
        <f>orig_data!F350</f>
        <v>0</v>
      </c>
      <c r="I67" s="112" t="str">
        <f>orig_data!F359</f>
        <v>S</v>
      </c>
      <c r="J67" s="112">
        <f>orig_data!F368</f>
        <v>700</v>
      </c>
      <c r="K67" s="112">
        <f>orig_data!F377</f>
        <v>135</v>
      </c>
      <c r="L67" s="118">
        <f t="shared" ref="L67:Q74" si="20">(IF(F67="S","s",IF(F67=0,0,F67/SUM(F$67:F$74)*100)))</f>
        <v>0</v>
      </c>
      <c r="M67" s="123">
        <f t="shared" si="20"/>
        <v>0</v>
      </c>
      <c r="N67" s="123">
        <f t="shared" si="20"/>
        <v>0</v>
      </c>
      <c r="O67" s="123" t="str">
        <f t="shared" si="20"/>
        <v>s</v>
      </c>
      <c r="P67" s="123">
        <f t="shared" si="20"/>
        <v>2.3247318255786924</v>
      </c>
      <c r="Q67" s="123">
        <f t="shared" si="20"/>
        <v>2.8154327424400418</v>
      </c>
      <c r="R67" s="119" t="str">
        <f t="shared" ref="R67:R90" si="21">IF(F67="S","s","")</f>
        <v/>
      </c>
      <c r="S67" s="117" t="str">
        <f t="shared" ref="S67:S90" si="22">IF(G67="S","s","")</f>
        <v/>
      </c>
      <c r="T67" s="117" t="str">
        <f t="shared" ref="T67:T90" si="23">IF(H67="S","s","")</f>
        <v/>
      </c>
      <c r="U67" s="117" t="str">
        <f t="shared" ref="U67:U90" si="24">IF(I67="S","s","")</f>
        <v>s</v>
      </c>
      <c r="V67" s="117" t="str">
        <f t="shared" ref="V67:V90" si="25">IF(J67="S","s","")</f>
        <v/>
      </c>
      <c r="W67" s="117" t="str">
        <f t="shared" ref="W67:W90" si="26">IF(K67="S","s","")</f>
        <v/>
      </c>
      <c r="X67" s="109"/>
      <c r="Y67" s="109"/>
      <c r="Z67" s="109"/>
      <c r="AA67" s="109"/>
      <c r="AB67" s="109"/>
      <c r="AC67" s="109"/>
      <c r="AD67" s="109"/>
      <c r="AE67" s="109"/>
      <c r="AF67" s="109"/>
      <c r="AG67" s="109"/>
      <c r="AH67" s="109"/>
      <c r="AI67" s="109"/>
      <c r="AJ67" s="109"/>
      <c r="AK67" s="109"/>
      <c r="AL67" s="109"/>
      <c r="AM67" s="109"/>
      <c r="AN67" s="109"/>
      <c r="AO67" s="109"/>
      <c r="AP67" s="109"/>
      <c r="AQ67" s="109"/>
      <c r="AR67" s="109"/>
    </row>
    <row r="68" spans="1:44" x14ac:dyDescent="0.25">
      <c r="C68" s="110" t="s">
        <v>53</v>
      </c>
      <c r="D68" s="109" t="str">
        <f>orig_data!A333</f>
        <v>07.Sinusitis</v>
      </c>
      <c r="E68" s="111" t="str">
        <f>orig_data!D333</f>
        <v>J01C.beta lactams</v>
      </c>
      <c r="F68" s="117">
        <f>orig_data!F333</f>
        <v>81</v>
      </c>
      <c r="G68" s="117">
        <f>orig_data!F342</f>
        <v>545</v>
      </c>
      <c r="H68" s="117">
        <f>orig_data!F351</f>
        <v>518</v>
      </c>
      <c r="I68" s="117">
        <f>orig_data!F360</f>
        <v>610</v>
      </c>
      <c r="J68" s="117">
        <f>orig_data!F369</f>
        <v>14656</v>
      </c>
      <c r="K68" s="117">
        <f>orig_data!F378</f>
        <v>2180</v>
      </c>
      <c r="L68" s="118">
        <f t="shared" si="20"/>
        <v>91.011235955056179</v>
      </c>
      <c r="M68" s="123">
        <f t="shared" si="20"/>
        <v>70.687418936446178</v>
      </c>
      <c r="N68" s="123">
        <f t="shared" si="20"/>
        <v>68.337730870712392</v>
      </c>
      <c r="O68" s="123">
        <f t="shared" si="20"/>
        <v>65.874730021598268</v>
      </c>
      <c r="P68" s="123">
        <f t="shared" si="20"/>
        <v>48.673242336687586</v>
      </c>
      <c r="Q68" s="123">
        <f t="shared" si="20"/>
        <v>45.464025026068825</v>
      </c>
      <c r="R68" s="119" t="str">
        <f t="shared" si="21"/>
        <v/>
      </c>
      <c r="S68" s="117" t="str">
        <f t="shared" si="22"/>
        <v/>
      </c>
      <c r="T68" s="117" t="str">
        <f t="shared" si="23"/>
        <v/>
      </c>
      <c r="U68" s="117" t="str">
        <f t="shared" si="24"/>
        <v/>
      </c>
      <c r="V68" s="117" t="str">
        <f t="shared" si="25"/>
        <v/>
      </c>
      <c r="W68" s="117" t="str">
        <f t="shared" si="26"/>
        <v/>
      </c>
    </row>
    <row r="69" spans="1:44" x14ac:dyDescent="0.25">
      <c r="C69" s="110" t="s">
        <v>54</v>
      </c>
      <c r="D69" s="109" t="str">
        <f>orig_data!A334</f>
        <v>07.Sinusitis</v>
      </c>
      <c r="E69" s="111" t="str">
        <f>orig_data!D334</f>
        <v>J01D.cephalosporins</v>
      </c>
      <c r="F69" s="117" t="str">
        <f>orig_data!F334</f>
        <v>S</v>
      </c>
      <c r="G69" s="117">
        <f>orig_data!F343</f>
        <v>113</v>
      </c>
      <c r="H69" s="117">
        <f>orig_data!F352</f>
        <v>76</v>
      </c>
      <c r="I69" s="117">
        <f>orig_data!F361</f>
        <v>66</v>
      </c>
      <c r="J69" s="117">
        <f>orig_data!F370</f>
        <v>1399</v>
      </c>
      <c r="K69" s="117">
        <f>orig_data!F379</f>
        <v>297</v>
      </c>
      <c r="L69" s="118" t="str">
        <f t="shared" si="20"/>
        <v>s</v>
      </c>
      <c r="M69" s="123">
        <f t="shared" si="20"/>
        <v>14.656290531776914</v>
      </c>
      <c r="N69" s="123">
        <f t="shared" si="20"/>
        <v>10.026385224274406</v>
      </c>
      <c r="O69" s="123">
        <f t="shared" si="20"/>
        <v>7.1274298056155514</v>
      </c>
      <c r="P69" s="123">
        <f t="shared" si="20"/>
        <v>4.6461426056922717</v>
      </c>
      <c r="Q69" s="123">
        <f t="shared" si="20"/>
        <v>6.1939520333680917</v>
      </c>
      <c r="R69" s="119" t="str">
        <f t="shared" si="21"/>
        <v>s</v>
      </c>
      <c r="S69" s="117" t="str">
        <f t="shared" si="22"/>
        <v/>
      </c>
      <c r="T69" s="117" t="str">
        <f t="shared" si="23"/>
        <v/>
      </c>
      <c r="U69" s="117" t="str">
        <f t="shared" si="24"/>
        <v/>
      </c>
      <c r="V69" s="117" t="str">
        <f t="shared" si="25"/>
        <v/>
      </c>
      <c r="W69" s="117" t="str">
        <f t="shared" si="26"/>
        <v/>
      </c>
    </row>
    <row r="70" spans="1:44" ht="30" x14ac:dyDescent="0.25">
      <c r="C70" s="110" t="s">
        <v>55</v>
      </c>
      <c r="D70" s="109" t="str">
        <f>orig_data!A335</f>
        <v>07.Sinusitis</v>
      </c>
      <c r="E70" s="111" t="str">
        <f>orig_data!D335</f>
        <v>J01E.sulfa and trime</v>
      </c>
      <c r="F70" s="117" t="str">
        <f>orig_data!F335</f>
        <v>S</v>
      </c>
      <c r="G70" s="117">
        <f>orig_data!F344</f>
        <v>9</v>
      </c>
      <c r="H70" s="117">
        <f>orig_data!F353</f>
        <v>16</v>
      </c>
      <c r="I70" s="117" t="str">
        <f>orig_data!F362</f>
        <v>S</v>
      </c>
      <c r="J70" s="117">
        <f>orig_data!F371</f>
        <v>381</v>
      </c>
      <c r="K70" s="117">
        <f>orig_data!F380</f>
        <v>76</v>
      </c>
      <c r="L70" s="118" t="str">
        <f t="shared" si="20"/>
        <v>s</v>
      </c>
      <c r="M70" s="123">
        <f t="shared" si="20"/>
        <v>1.1673151750972763</v>
      </c>
      <c r="N70" s="123">
        <f t="shared" si="20"/>
        <v>2.1108179419525066</v>
      </c>
      <c r="O70" s="123" t="str">
        <f t="shared" si="20"/>
        <v>s</v>
      </c>
      <c r="P70" s="123">
        <f t="shared" si="20"/>
        <v>1.265318322207831</v>
      </c>
      <c r="Q70" s="123">
        <f t="shared" si="20"/>
        <v>1.5849843587069863</v>
      </c>
      <c r="R70" s="119" t="str">
        <f t="shared" si="21"/>
        <v>s</v>
      </c>
      <c r="S70" s="117" t="str">
        <f t="shared" si="22"/>
        <v/>
      </c>
      <c r="T70" s="117" t="str">
        <f t="shared" si="23"/>
        <v/>
      </c>
      <c r="U70" s="117" t="str">
        <f t="shared" si="24"/>
        <v>s</v>
      </c>
      <c r="V70" s="117" t="str">
        <f t="shared" si="25"/>
        <v/>
      </c>
      <c r="W70" s="117" t="str">
        <f t="shared" si="26"/>
        <v/>
      </c>
    </row>
    <row r="71" spans="1:44" ht="30" x14ac:dyDescent="0.25">
      <c r="C71" s="110" t="s">
        <v>56</v>
      </c>
      <c r="D71" s="109" t="str">
        <f>orig_data!A336</f>
        <v>07.Sinusitis</v>
      </c>
      <c r="E71" s="111" t="str">
        <f>orig_data!D336</f>
        <v>J01F.macrolides</v>
      </c>
      <c r="F71" s="117">
        <f>orig_data!F336</f>
        <v>8</v>
      </c>
      <c r="G71" s="117">
        <f>orig_data!F345</f>
        <v>104</v>
      </c>
      <c r="H71" s="117">
        <f>orig_data!F354</f>
        <v>148</v>
      </c>
      <c r="I71" s="117">
        <f>orig_data!F363</f>
        <v>250</v>
      </c>
      <c r="J71" s="117">
        <f>orig_data!F372</f>
        <v>11271</v>
      </c>
      <c r="K71" s="117">
        <f>orig_data!F381</f>
        <v>1742</v>
      </c>
      <c r="L71" s="118">
        <f t="shared" si="20"/>
        <v>8.9887640449438209</v>
      </c>
      <c r="M71" s="123">
        <f t="shared" si="20"/>
        <v>13.488975356679637</v>
      </c>
      <c r="N71" s="123">
        <f t="shared" si="20"/>
        <v>19.525065963060687</v>
      </c>
      <c r="O71" s="123">
        <f t="shared" si="20"/>
        <v>26.997840172786177</v>
      </c>
      <c r="P71" s="123">
        <f t="shared" si="20"/>
        <v>37.431503437282053</v>
      </c>
      <c r="Q71" s="123">
        <f t="shared" si="20"/>
        <v>36.329509906152239</v>
      </c>
      <c r="R71" s="119" t="str">
        <f t="shared" si="21"/>
        <v/>
      </c>
      <c r="S71" s="117" t="str">
        <f t="shared" si="22"/>
        <v/>
      </c>
      <c r="T71" s="117" t="str">
        <f t="shared" si="23"/>
        <v/>
      </c>
      <c r="U71" s="117" t="str">
        <f t="shared" si="24"/>
        <v/>
      </c>
      <c r="V71" s="117" t="str">
        <f t="shared" si="25"/>
        <v/>
      </c>
      <c r="W71" s="117" t="str">
        <f t="shared" si="26"/>
        <v/>
      </c>
    </row>
    <row r="72" spans="1:44" x14ac:dyDescent="0.25">
      <c r="C72" s="110" t="s">
        <v>57</v>
      </c>
      <c r="D72" s="109" t="str">
        <f>orig_data!A337</f>
        <v>07.Sinusitis</v>
      </c>
      <c r="E72" s="111" t="str">
        <f>orig_data!D337</f>
        <v>J01M.quinolones</v>
      </c>
      <c r="F72" s="117">
        <f>orig_data!F337</f>
        <v>0</v>
      </c>
      <c r="G72" s="117">
        <f>orig_data!F346</f>
        <v>0</v>
      </c>
      <c r="H72" s="117">
        <f>orig_data!F355</f>
        <v>0</v>
      </c>
      <c r="I72" s="117" t="str">
        <f>orig_data!F364</f>
        <v>S</v>
      </c>
      <c r="J72" s="117">
        <f>orig_data!F373</f>
        <v>1692</v>
      </c>
      <c r="K72" s="117">
        <f>orig_data!F382</f>
        <v>365</v>
      </c>
      <c r="L72" s="118">
        <f t="shared" si="20"/>
        <v>0</v>
      </c>
      <c r="M72" s="123">
        <f t="shared" si="20"/>
        <v>0</v>
      </c>
      <c r="N72" s="123">
        <f t="shared" si="20"/>
        <v>0</v>
      </c>
      <c r="O72" s="123" t="str">
        <f t="shared" si="20"/>
        <v>s</v>
      </c>
      <c r="P72" s="123">
        <f t="shared" si="20"/>
        <v>5.6192089269702103</v>
      </c>
      <c r="Q72" s="123">
        <f t="shared" si="20"/>
        <v>7.6120959332638165</v>
      </c>
      <c r="R72" s="119" t="str">
        <f t="shared" si="21"/>
        <v/>
      </c>
      <c r="S72" s="117" t="str">
        <f t="shared" si="22"/>
        <v/>
      </c>
      <c r="T72" s="117" t="str">
        <f t="shared" si="23"/>
        <v/>
      </c>
      <c r="U72" s="117" t="str">
        <f t="shared" si="24"/>
        <v>s</v>
      </c>
      <c r="V72" s="117" t="str">
        <f t="shared" si="25"/>
        <v/>
      </c>
      <c r="W72" s="117" t="str">
        <f t="shared" si="26"/>
        <v/>
      </c>
    </row>
    <row r="73" spans="1:44" x14ac:dyDescent="0.25">
      <c r="C73" s="110" t="s">
        <v>58</v>
      </c>
      <c r="D73" s="109" t="str">
        <f>orig_data!A338</f>
        <v>07.Sinusitis</v>
      </c>
      <c r="E73" s="111" t="str">
        <f>orig_data!D338</f>
        <v>J01X.other</v>
      </c>
      <c r="F73" s="117">
        <f>orig_data!F338</f>
        <v>0</v>
      </c>
      <c r="G73" s="117">
        <f>orig_data!F347</f>
        <v>0</v>
      </c>
      <c r="H73" s="117">
        <f>orig_data!F356</f>
        <v>0</v>
      </c>
      <c r="I73" s="117">
        <f>orig_data!F365</f>
        <v>0</v>
      </c>
      <c r="J73" s="117">
        <f>orig_data!F374</f>
        <v>12</v>
      </c>
      <c r="K73" s="117" t="str">
        <f>orig_data!F383</f>
        <v>S</v>
      </c>
      <c r="L73" s="118">
        <f t="shared" si="20"/>
        <v>0</v>
      </c>
      <c r="M73" s="123">
        <f t="shared" si="20"/>
        <v>0</v>
      </c>
      <c r="N73" s="123">
        <f t="shared" si="20"/>
        <v>0</v>
      </c>
      <c r="O73" s="123">
        <f t="shared" si="20"/>
        <v>0</v>
      </c>
      <c r="P73" s="123">
        <f t="shared" si="20"/>
        <v>3.9852545581349007E-2</v>
      </c>
      <c r="Q73" s="123" t="str">
        <f t="shared" si="20"/>
        <v>s</v>
      </c>
      <c r="R73" s="119" t="str">
        <f t="shared" si="21"/>
        <v/>
      </c>
      <c r="S73" s="117" t="str">
        <f t="shared" si="22"/>
        <v/>
      </c>
      <c r="T73" s="117" t="str">
        <f t="shared" si="23"/>
        <v/>
      </c>
      <c r="U73" s="117" t="str">
        <f t="shared" si="24"/>
        <v/>
      </c>
      <c r="V73" s="117" t="str">
        <f t="shared" si="25"/>
        <v/>
      </c>
      <c r="W73" s="117" t="str">
        <f t="shared" si="26"/>
        <v>s</v>
      </c>
    </row>
    <row r="74" spans="1:44" s="124" customFormat="1" x14ac:dyDescent="0.25">
      <c r="C74" s="125" t="s">
        <v>69</v>
      </c>
      <c r="D74" s="124" t="str">
        <f>orig_data!A340</f>
        <v>07.Sinusitis</v>
      </c>
      <c r="E74" s="128" t="str">
        <f>orig_data!D340</f>
        <v>Unclassified</v>
      </c>
      <c r="F74" s="124">
        <f>orig_data!F340</f>
        <v>0</v>
      </c>
      <c r="G74" s="124">
        <f>orig_data!F349</f>
        <v>0</v>
      </c>
      <c r="H74" s="124">
        <f>orig_data!F358</f>
        <v>0</v>
      </c>
      <c r="I74" s="124">
        <f>orig_data!F367</f>
        <v>0</v>
      </c>
      <c r="J74" s="124">
        <f>orig_data!F376</f>
        <v>0</v>
      </c>
      <c r="K74" s="124" t="str">
        <f>orig_data!F385</f>
        <v>S</v>
      </c>
      <c r="L74" s="129">
        <f t="shared" si="20"/>
        <v>0</v>
      </c>
      <c r="M74" s="126">
        <f t="shared" si="20"/>
        <v>0</v>
      </c>
      <c r="N74" s="126">
        <f t="shared" si="20"/>
        <v>0</v>
      </c>
      <c r="O74" s="126">
        <f t="shared" si="20"/>
        <v>0</v>
      </c>
      <c r="P74" s="126">
        <f t="shared" si="20"/>
        <v>0</v>
      </c>
      <c r="Q74" s="126" t="str">
        <f t="shared" si="20"/>
        <v>s</v>
      </c>
      <c r="R74" s="127" t="str">
        <f t="shared" si="21"/>
        <v/>
      </c>
      <c r="S74" s="124" t="str">
        <f t="shared" si="22"/>
        <v/>
      </c>
      <c r="T74" s="124" t="str">
        <f t="shared" si="23"/>
        <v/>
      </c>
      <c r="U74" s="124" t="str">
        <f t="shared" si="24"/>
        <v/>
      </c>
      <c r="V74" s="124" t="str">
        <f t="shared" si="25"/>
        <v/>
      </c>
      <c r="W74" s="124" t="str">
        <f t="shared" si="26"/>
        <v>s</v>
      </c>
    </row>
    <row r="75" spans="1:44" s="114" customFormat="1" x14ac:dyDescent="0.25">
      <c r="A75" s="114" t="s">
        <v>71</v>
      </c>
      <c r="B75" s="120" t="s">
        <v>49</v>
      </c>
      <c r="C75" s="121" t="s">
        <v>52</v>
      </c>
      <c r="D75" s="114" t="str">
        <f>orig_data!A116</f>
        <v>03.SSTIs</v>
      </c>
      <c r="E75" s="122" t="str">
        <f>orig_data!D116</f>
        <v>J01A.tetracyclines</v>
      </c>
      <c r="F75" s="112">
        <f>orig_data!F116</f>
        <v>0</v>
      </c>
      <c r="G75" s="112">
        <f>orig_data!F125</f>
        <v>0</v>
      </c>
      <c r="H75" s="112">
        <f>orig_data!F134</f>
        <v>0</v>
      </c>
      <c r="I75" s="112">
        <f>orig_data!F143</f>
        <v>9</v>
      </c>
      <c r="J75" s="112">
        <f>orig_data!F152</f>
        <v>576</v>
      </c>
      <c r="K75" s="112">
        <f>orig_data!F161</f>
        <v>225</v>
      </c>
      <c r="L75" s="118">
        <f t="shared" ref="L75:Q82" si="27">(IF(F75="S","s",IF(F75=0,0,F75/SUM(F$75:F$82)*100)))</f>
        <v>0</v>
      </c>
      <c r="M75" s="123">
        <f t="shared" si="27"/>
        <v>0</v>
      </c>
      <c r="N75" s="123">
        <f t="shared" si="27"/>
        <v>0</v>
      </c>
      <c r="O75" s="123">
        <f t="shared" si="27"/>
        <v>0.53795576808129109</v>
      </c>
      <c r="P75" s="123">
        <f t="shared" si="27"/>
        <v>2.8791362591222636</v>
      </c>
      <c r="Q75" s="123">
        <f t="shared" si="27"/>
        <v>3.6867114533835816</v>
      </c>
      <c r="R75" s="119" t="str">
        <f t="shared" si="21"/>
        <v/>
      </c>
      <c r="S75" s="117" t="str">
        <f t="shared" si="22"/>
        <v/>
      </c>
      <c r="T75" s="117" t="str">
        <f t="shared" si="23"/>
        <v/>
      </c>
      <c r="U75" s="117" t="str">
        <f t="shared" si="24"/>
        <v/>
      </c>
      <c r="V75" s="117" t="str">
        <f t="shared" si="25"/>
        <v/>
      </c>
      <c r="W75" s="117" t="str">
        <f t="shared" si="26"/>
        <v/>
      </c>
      <c r="X75" s="109"/>
      <c r="Y75" s="109"/>
      <c r="Z75" s="109"/>
      <c r="AA75" s="109"/>
      <c r="AB75" s="109"/>
      <c r="AC75" s="109"/>
      <c r="AD75" s="109"/>
      <c r="AE75" s="109"/>
      <c r="AF75" s="109"/>
      <c r="AG75" s="109"/>
      <c r="AH75" s="109"/>
      <c r="AI75" s="109"/>
      <c r="AJ75" s="109"/>
      <c r="AK75" s="109"/>
      <c r="AL75" s="109"/>
      <c r="AM75" s="109"/>
      <c r="AN75" s="109"/>
      <c r="AO75" s="109"/>
      <c r="AP75" s="109"/>
      <c r="AQ75" s="109"/>
      <c r="AR75" s="109"/>
    </row>
    <row r="76" spans="1:44" x14ac:dyDescent="0.25">
      <c r="C76" s="110" t="s">
        <v>53</v>
      </c>
      <c r="D76" s="109" t="str">
        <f>orig_data!A117</f>
        <v>03.SSTIs</v>
      </c>
      <c r="E76" s="111" t="str">
        <f>orig_data!D117</f>
        <v>J01C.beta lactams</v>
      </c>
      <c r="F76" s="117">
        <f>orig_data!F117</f>
        <v>72</v>
      </c>
      <c r="G76" s="117">
        <f>orig_data!F126</f>
        <v>554</v>
      </c>
      <c r="H76" s="117">
        <f>orig_data!F135</f>
        <v>429</v>
      </c>
      <c r="I76" s="117">
        <f>orig_data!F144</f>
        <v>281</v>
      </c>
      <c r="J76" s="117">
        <f>orig_data!F153</f>
        <v>3399</v>
      </c>
      <c r="K76" s="117">
        <f>orig_data!F162</f>
        <v>1054</v>
      </c>
      <c r="L76" s="118">
        <f t="shared" si="27"/>
        <v>21.364985163204746</v>
      </c>
      <c r="M76" s="123">
        <f t="shared" si="27"/>
        <v>21.000758150113722</v>
      </c>
      <c r="N76" s="123">
        <f t="shared" si="27"/>
        <v>17.326332794830371</v>
      </c>
      <c r="O76" s="123">
        <f t="shared" si="27"/>
        <v>16.796174536760311</v>
      </c>
      <c r="P76" s="123">
        <f t="shared" si="27"/>
        <v>16.989903029091273</v>
      </c>
      <c r="Q76" s="123">
        <f t="shared" si="27"/>
        <v>17.270194986072422</v>
      </c>
      <c r="R76" s="119" t="str">
        <f t="shared" si="21"/>
        <v/>
      </c>
      <c r="S76" s="117" t="str">
        <f t="shared" si="22"/>
        <v/>
      </c>
      <c r="T76" s="117" t="str">
        <f t="shared" si="23"/>
        <v/>
      </c>
      <c r="U76" s="117" t="str">
        <f t="shared" si="24"/>
        <v/>
      </c>
      <c r="V76" s="117" t="str">
        <f t="shared" si="25"/>
        <v/>
      </c>
      <c r="W76" s="117" t="str">
        <f t="shared" si="26"/>
        <v/>
      </c>
    </row>
    <row r="77" spans="1:44" x14ac:dyDescent="0.25">
      <c r="C77" s="110" t="s">
        <v>54</v>
      </c>
      <c r="D77" s="109" t="str">
        <f>orig_data!A118</f>
        <v>03.SSTIs</v>
      </c>
      <c r="E77" s="111" t="str">
        <f>orig_data!D118</f>
        <v>J01D.cephalosporins</v>
      </c>
      <c r="F77" s="117">
        <f>orig_data!F118</f>
        <v>198</v>
      </c>
      <c r="G77" s="117">
        <f>orig_data!F127</f>
        <v>1676</v>
      </c>
      <c r="H77" s="117">
        <f>orig_data!F136</f>
        <v>1642</v>
      </c>
      <c r="I77" s="117">
        <f>orig_data!F145</f>
        <v>1106</v>
      </c>
      <c r="J77" s="117">
        <f>orig_data!F154</f>
        <v>11557</v>
      </c>
      <c r="K77" s="117">
        <f>orig_data!F163</f>
        <v>3502</v>
      </c>
      <c r="L77" s="118">
        <f t="shared" si="27"/>
        <v>58.753709198813056</v>
      </c>
      <c r="M77" s="123">
        <f t="shared" si="27"/>
        <v>63.532979529946928</v>
      </c>
      <c r="N77" s="123">
        <f t="shared" si="27"/>
        <v>66.316639741518586</v>
      </c>
      <c r="O77" s="123">
        <f t="shared" si="27"/>
        <v>66.108786610878653</v>
      </c>
      <c r="P77" s="123">
        <f t="shared" si="27"/>
        <v>57.767669699090277</v>
      </c>
      <c r="Q77" s="123">
        <f t="shared" si="27"/>
        <v>57.381615598885794</v>
      </c>
      <c r="R77" s="119" t="str">
        <f t="shared" si="21"/>
        <v/>
      </c>
      <c r="S77" s="117" t="str">
        <f t="shared" si="22"/>
        <v/>
      </c>
      <c r="T77" s="117" t="str">
        <f t="shared" si="23"/>
        <v/>
      </c>
      <c r="U77" s="117" t="str">
        <f t="shared" si="24"/>
        <v/>
      </c>
      <c r="V77" s="117" t="str">
        <f t="shared" si="25"/>
        <v/>
      </c>
      <c r="W77" s="117" t="str">
        <f t="shared" si="26"/>
        <v/>
      </c>
    </row>
    <row r="78" spans="1:44" ht="30" x14ac:dyDescent="0.25">
      <c r="C78" s="110" t="s">
        <v>55</v>
      </c>
      <c r="D78" s="109" t="str">
        <f>orig_data!A119</f>
        <v>03.SSTIs</v>
      </c>
      <c r="E78" s="111" t="str">
        <f>orig_data!D119</f>
        <v>J01E.sulfa and trime</v>
      </c>
      <c r="F78" s="117">
        <f>orig_data!F119</f>
        <v>55</v>
      </c>
      <c r="G78" s="117">
        <f>orig_data!F128</f>
        <v>330</v>
      </c>
      <c r="H78" s="117">
        <f>orig_data!F137</f>
        <v>303</v>
      </c>
      <c r="I78" s="117">
        <f>orig_data!F146</f>
        <v>171</v>
      </c>
      <c r="J78" s="117">
        <f>orig_data!F155</f>
        <v>1739</v>
      </c>
      <c r="K78" s="117">
        <f>orig_data!F164</f>
        <v>359</v>
      </c>
      <c r="L78" s="118">
        <f t="shared" si="27"/>
        <v>16.320474777448073</v>
      </c>
      <c r="M78" s="123">
        <f t="shared" si="27"/>
        <v>12.509476876421532</v>
      </c>
      <c r="N78" s="123">
        <f t="shared" si="27"/>
        <v>12.237479806138934</v>
      </c>
      <c r="O78" s="123">
        <f t="shared" si="27"/>
        <v>10.221159593544531</v>
      </c>
      <c r="P78" s="123">
        <f t="shared" si="27"/>
        <v>8.6923922823153053</v>
      </c>
      <c r="Q78" s="123">
        <f t="shared" si="27"/>
        <v>5.8823529411764701</v>
      </c>
      <c r="R78" s="119" t="str">
        <f t="shared" si="21"/>
        <v/>
      </c>
      <c r="S78" s="117" t="str">
        <f t="shared" si="22"/>
        <v/>
      </c>
      <c r="T78" s="117" t="str">
        <f t="shared" si="23"/>
        <v/>
      </c>
      <c r="U78" s="117" t="str">
        <f t="shared" si="24"/>
        <v/>
      </c>
      <c r="V78" s="117" t="str">
        <f t="shared" si="25"/>
        <v/>
      </c>
      <c r="W78" s="117" t="str">
        <f t="shared" si="26"/>
        <v/>
      </c>
    </row>
    <row r="79" spans="1:44" ht="30" x14ac:dyDescent="0.25">
      <c r="C79" s="110" t="s">
        <v>56</v>
      </c>
      <c r="D79" s="109" t="str">
        <f>orig_data!A120</f>
        <v>03.SSTIs</v>
      </c>
      <c r="E79" s="111" t="str">
        <f>orig_data!D120</f>
        <v>J01F.macrolides</v>
      </c>
      <c r="F79" s="117">
        <f>orig_data!F120</f>
        <v>12</v>
      </c>
      <c r="G79" s="117">
        <f>orig_data!F129</f>
        <v>78</v>
      </c>
      <c r="H79" s="117">
        <f>orig_data!F138</f>
        <v>102</v>
      </c>
      <c r="I79" s="117">
        <f>orig_data!F147</f>
        <v>106</v>
      </c>
      <c r="J79" s="117">
        <f>orig_data!F156</f>
        <v>2330</v>
      </c>
      <c r="K79" s="117">
        <f>orig_data!F165</f>
        <v>709</v>
      </c>
      <c r="L79" s="118">
        <f t="shared" si="27"/>
        <v>3.5608308605341246</v>
      </c>
      <c r="M79" s="123">
        <f t="shared" si="27"/>
        <v>2.9567854435178167</v>
      </c>
      <c r="N79" s="123">
        <f t="shared" si="27"/>
        <v>4.1195476575121157</v>
      </c>
      <c r="O79" s="123">
        <f t="shared" si="27"/>
        <v>6.3359234907352064</v>
      </c>
      <c r="P79" s="123">
        <f t="shared" si="27"/>
        <v>11.646506048185543</v>
      </c>
      <c r="Q79" s="123">
        <f t="shared" si="27"/>
        <v>11.617237424217599</v>
      </c>
      <c r="R79" s="119" t="str">
        <f t="shared" si="21"/>
        <v/>
      </c>
      <c r="S79" s="117" t="str">
        <f t="shared" si="22"/>
        <v/>
      </c>
      <c r="T79" s="117" t="str">
        <f t="shared" si="23"/>
        <v/>
      </c>
      <c r="U79" s="117" t="str">
        <f t="shared" si="24"/>
        <v/>
      </c>
      <c r="V79" s="117" t="str">
        <f t="shared" si="25"/>
        <v/>
      </c>
      <c r="W79" s="117" t="str">
        <f t="shared" si="26"/>
        <v/>
      </c>
    </row>
    <row r="80" spans="1:44" x14ac:dyDescent="0.25">
      <c r="C80" s="110" t="s">
        <v>57</v>
      </c>
      <c r="D80" s="109" t="str">
        <f>orig_data!A121</f>
        <v>03.SSTIs</v>
      </c>
      <c r="E80" s="111" t="str">
        <f>orig_data!D121</f>
        <v>J01M.quinolones</v>
      </c>
      <c r="F80" s="117">
        <f>orig_data!F121</f>
        <v>0</v>
      </c>
      <c r="G80" s="117">
        <f>orig_data!F130</f>
        <v>0</v>
      </c>
      <c r="H80" s="117">
        <f>orig_data!F139</f>
        <v>0</v>
      </c>
      <c r="I80" s="117" t="str">
        <f>orig_data!F148</f>
        <v>S</v>
      </c>
      <c r="J80" s="117">
        <f>orig_data!F157</f>
        <v>367</v>
      </c>
      <c r="K80" s="117">
        <f>orig_data!F166</f>
        <v>222</v>
      </c>
      <c r="L80" s="118">
        <f t="shared" si="27"/>
        <v>0</v>
      </c>
      <c r="M80" s="123">
        <f t="shared" si="27"/>
        <v>0</v>
      </c>
      <c r="N80" s="123">
        <f t="shared" si="27"/>
        <v>0</v>
      </c>
      <c r="O80" s="123" t="str">
        <f t="shared" si="27"/>
        <v>s</v>
      </c>
      <c r="P80" s="123">
        <f t="shared" si="27"/>
        <v>1.83444966510047</v>
      </c>
      <c r="Q80" s="123">
        <f t="shared" si="27"/>
        <v>3.6375553006718007</v>
      </c>
      <c r="R80" s="119" t="str">
        <f t="shared" si="21"/>
        <v/>
      </c>
      <c r="S80" s="117" t="str">
        <f t="shared" si="22"/>
        <v/>
      </c>
      <c r="T80" s="117" t="str">
        <f t="shared" si="23"/>
        <v/>
      </c>
      <c r="U80" s="117" t="str">
        <f t="shared" si="24"/>
        <v>s</v>
      </c>
      <c r="V80" s="117" t="str">
        <f t="shared" si="25"/>
        <v/>
      </c>
      <c r="W80" s="117" t="str">
        <f t="shared" si="26"/>
        <v/>
      </c>
    </row>
    <row r="81" spans="2:44" x14ac:dyDescent="0.25">
      <c r="C81" s="110" t="s">
        <v>58</v>
      </c>
      <c r="D81" s="109" t="str">
        <f>orig_data!A122</f>
        <v>03.SSTIs</v>
      </c>
      <c r="E81" s="111" t="str">
        <f>orig_data!D122</f>
        <v>J01X.other</v>
      </c>
      <c r="F81" s="117">
        <f>orig_data!F122</f>
        <v>0</v>
      </c>
      <c r="G81" s="117">
        <f>orig_data!F131</f>
        <v>0</v>
      </c>
      <c r="H81" s="117">
        <f>orig_data!F140</f>
        <v>0</v>
      </c>
      <c r="I81" s="117" t="str">
        <f>orig_data!F149</f>
        <v>S</v>
      </c>
      <c r="J81" s="117">
        <f>orig_data!F158</f>
        <v>38</v>
      </c>
      <c r="K81" s="117">
        <f>orig_data!F167</f>
        <v>32</v>
      </c>
      <c r="L81" s="118">
        <f t="shared" si="27"/>
        <v>0</v>
      </c>
      <c r="M81" s="123">
        <f t="shared" si="27"/>
        <v>0</v>
      </c>
      <c r="N81" s="123">
        <f t="shared" si="27"/>
        <v>0</v>
      </c>
      <c r="O81" s="123" t="str">
        <f t="shared" si="27"/>
        <v>s</v>
      </c>
      <c r="P81" s="123">
        <f t="shared" si="27"/>
        <v>0.18994301709487155</v>
      </c>
      <c r="Q81" s="123">
        <f t="shared" si="27"/>
        <v>0.52433229559233163</v>
      </c>
      <c r="R81" s="119" t="str">
        <f t="shared" si="21"/>
        <v/>
      </c>
      <c r="S81" s="117" t="str">
        <f t="shared" si="22"/>
        <v/>
      </c>
      <c r="T81" s="117" t="str">
        <f t="shared" si="23"/>
        <v/>
      </c>
      <c r="U81" s="117" t="str">
        <f t="shared" si="24"/>
        <v>s</v>
      </c>
      <c r="V81" s="117" t="str">
        <f t="shared" si="25"/>
        <v/>
      </c>
      <c r="W81" s="117" t="str">
        <f t="shared" si="26"/>
        <v/>
      </c>
    </row>
    <row r="82" spans="2:44" s="124" customFormat="1" x14ac:dyDescent="0.25">
      <c r="C82" s="125" t="s">
        <v>69</v>
      </c>
      <c r="D82" s="124" t="str">
        <f>orig_data!A124</f>
        <v>03.SSTIs</v>
      </c>
      <c r="E82" s="128" t="str">
        <f>orig_data!D124</f>
        <v>Unclassified</v>
      </c>
      <c r="F82" s="124">
        <f>orig_data!F124</f>
        <v>0</v>
      </c>
      <c r="G82" s="124">
        <f>orig_data!F133</f>
        <v>0</v>
      </c>
      <c r="H82" s="124">
        <f>orig_data!F142</f>
        <v>0</v>
      </c>
      <c r="I82" s="124">
        <f>orig_data!F151</f>
        <v>0</v>
      </c>
      <c r="J82" s="124">
        <f>orig_data!F160</f>
        <v>0</v>
      </c>
      <c r="K82" s="124">
        <f>orig_data!F169</f>
        <v>0</v>
      </c>
      <c r="L82" s="129">
        <f t="shared" si="27"/>
        <v>0</v>
      </c>
      <c r="M82" s="126">
        <f t="shared" si="27"/>
        <v>0</v>
      </c>
      <c r="N82" s="126">
        <f t="shared" si="27"/>
        <v>0</v>
      </c>
      <c r="O82" s="126">
        <f t="shared" si="27"/>
        <v>0</v>
      </c>
      <c r="P82" s="126">
        <f t="shared" si="27"/>
        <v>0</v>
      </c>
      <c r="Q82" s="126">
        <f t="shared" si="27"/>
        <v>0</v>
      </c>
      <c r="R82" s="127" t="str">
        <f t="shared" si="21"/>
        <v/>
      </c>
      <c r="S82" s="124" t="str">
        <f t="shared" si="22"/>
        <v/>
      </c>
      <c r="T82" s="124" t="str">
        <f t="shared" si="23"/>
        <v/>
      </c>
      <c r="U82" s="124" t="str">
        <f t="shared" si="24"/>
        <v/>
      </c>
      <c r="V82" s="124" t="str">
        <f t="shared" si="25"/>
        <v/>
      </c>
      <c r="W82" s="124" t="str">
        <f t="shared" si="26"/>
        <v/>
      </c>
    </row>
    <row r="83" spans="2:44" s="114" customFormat="1" x14ac:dyDescent="0.25">
      <c r="B83" s="120" t="s">
        <v>48</v>
      </c>
      <c r="C83" s="121" t="s">
        <v>52</v>
      </c>
      <c r="D83" s="114" t="str">
        <f>orig_data!A62</f>
        <v>02.UTIs</v>
      </c>
      <c r="E83" s="122" t="str">
        <f>orig_data!D62</f>
        <v>J01A.tetracyclines</v>
      </c>
      <c r="F83" s="112">
        <f>orig_data!F62</f>
        <v>0</v>
      </c>
      <c r="G83" s="112">
        <f>orig_data!F71</f>
        <v>0</v>
      </c>
      <c r="H83" s="112">
        <f>orig_data!F80</f>
        <v>0</v>
      </c>
      <c r="I83" s="112">
        <f>orig_data!F89</f>
        <v>0</v>
      </c>
      <c r="J83" s="112" t="str">
        <f>orig_data!F98</f>
        <v>S</v>
      </c>
      <c r="K83" s="112" t="str">
        <f>orig_data!F107</f>
        <v>S</v>
      </c>
      <c r="L83" s="118">
        <f t="shared" ref="L83:Q90" si="28">(IF(F83="S","s",IF(F83=0,0,F83/SUM(F$83:F$90)*100)))</f>
        <v>0</v>
      </c>
      <c r="M83" s="123">
        <f t="shared" si="28"/>
        <v>0</v>
      </c>
      <c r="N83" s="123">
        <f t="shared" si="28"/>
        <v>0</v>
      </c>
      <c r="O83" s="123">
        <f t="shared" si="28"/>
        <v>0</v>
      </c>
      <c r="P83" s="123" t="str">
        <f t="shared" si="28"/>
        <v>s</v>
      </c>
      <c r="Q83" s="123" t="str">
        <f t="shared" si="28"/>
        <v>s</v>
      </c>
      <c r="R83" s="119" t="str">
        <f t="shared" si="21"/>
        <v/>
      </c>
      <c r="S83" s="117" t="str">
        <f t="shared" si="22"/>
        <v/>
      </c>
      <c r="T83" s="117" t="str">
        <f t="shared" si="23"/>
        <v/>
      </c>
      <c r="U83" s="117" t="str">
        <f t="shared" si="24"/>
        <v/>
      </c>
      <c r="V83" s="117" t="str">
        <f t="shared" si="25"/>
        <v>s</v>
      </c>
      <c r="W83" s="117" t="str">
        <f t="shared" si="26"/>
        <v>s</v>
      </c>
      <c r="X83" s="109"/>
      <c r="Y83" s="109"/>
      <c r="Z83" s="109"/>
      <c r="AA83" s="109"/>
      <c r="AB83" s="109"/>
      <c r="AC83" s="109"/>
      <c r="AD83" s="109"/>
      <c r="AE83" s="109"/>
      <c r="AF83" s="109"/>
      <c r="AG83" s="109"/>
      <c r="AH83" s="109"/>
      <c r="AI83" s="109"/>
      <c r="AJ83" s="109"/>
      <c r="AK83" s="109"/>
      <c r="AL83" s="109"/>
      <c r="AM83" s="109"/>
      <c r="AN83" s="109"/>
      <c r="AO83" s="109"/>
      <c r="AP83" s="109"/>
      <c r="AQ83" s="109"/>
      <c r="AR83" s="109"/>
    </row>
    <row r="84" spans="2:44" x14ac:dyDescent="0.25">
      <c r="C84" s="110" t="s">
        <v>53</v>
      </c>
      <c r="D84" s="109" t="str">
        <f>orig_data!A63</f>
        <v>02.UTIs</v>
      </c>
      <c r="E84" s="111" t="str">
        <f>orig_data!D63</f>
        <v>J01C.beta lactams</v>
      </c>
      <c r="F84" s="117" t="str">
        <f>orig_data!F63</f>
        <v>S</v>
      </c>
      <c r="G84" s="117">
        <f>orig_data!F72</f>
        <v>11</v>
      </c>
      <c r="H84" s="117">
        <f>orig_data!F81</f>
        <v>30</v>
      </c>
      <c r="I84" s="117">
        <f>orig_data!F90</f>
        <v>9</v>
      </c>
      <c r="J84" s="117">
        <f>orig_data!F99</f>
        <v>173</v>
      </c>
      <c r="K84" s="117">
        <f>orig_data!F108</f>
        <v>91</v>
      </c>
      <c r="L84" s="118" t="str">
        <f t="shared" si="28"/>
        <v>s</v>
      </c>
      <c r="M84" s="123">
        <f t="shared" si="28"/>
        <v>19.642857142857142</v>
      </c>
      <c r="N84" s="123">
        <f t="shared" si="28"/>
        <v>28.037383177570092</v>
      </c>
      <c r="O84" s="123">
        <f t="shared" si="28"/>
        <v>14.754098360655737</v>
      </c>
      <c r="P84" s="123">
        <f t="shared" si="28"/>
        <v>4.3142144638403987</v>
      </c>
      <c r="Q84" s="123">
        <f t="shared" si="28"/>
        <v>5.4458408138839021</v>
      </c>
      <c r="R84" s="119" t="str">
        <f t="shared" si="21"/>
        <v>s</v>
      </c>
      <c r="S84" s="117" t="str">
        <f t="shared" si="22"/>
        <v/>
      </c>
      <c r="T84" s="117" t="str">
        <f t="shared" si="23"/>
        <v/>
      </c>
      <c r="U84" s="117" t="str">
        <f t="shared" si="24"/>
        <v/>
      </c>
      <c r="V84" s="117" t="str">
        <f t="shared" si="25"/>
        <v/>
      </c>
      <c r="W84" s="117" t="str">
        <f t="shared" si="26"/>
        <v/>
      </c>
    </row>
    <row r="85" spans="2:44" x14ac:dyDescent="0.25">
      <c r="C85" s="110" t="s">
        <v>54</v>
      </c>
      <c r="D85" s="109" t="str">
        <f>orig_data!A64</f>
        <v>02.UTIs</v>
      </c>
      <c r="E85" s="111" t="str">
        <f>orig_data!D64</f>
        <v>J01D.cephalosporins</v>
      </c>
      <c r="F85" s="117">
        <f>orig_data!F64</f>
        <v>0</v>
      </c>
      <c r="G85" s="117">
        <f>orig_data!F73</f>
        <v>18</v>
      </c>
      <c r="H85" s="117">
        <f>orig_data!F82</f>
        <v>26</v>
      </c>
      <c r="I85" s="117" t="str">
        <f>orig_data!F91</f>
        <v>S</v>
      </c>
      <c r="J85" s="117">
        <f>orig_data!F100</f>
        <v>128</v>
      </c>
      <c r="K85" s="117">
        <f>orig_data!F109</f>
        <v>70</v>
      </c>
      <c r="L85" s="118">
        <f t="shared" si="28"/>
        <v>0</v>
      </c>
      <c r="M85" s="123">
        <f t="shared" si="28"/>
        <v>32.142857142857146</v>
      </c>
      <c r="N85" s="123">
        <f t="shared" si="28"/>
        <v>24.299065420560748</v>
      </c>
      <c r="O85" s="123" t="str">
        <f t="shared" si="28"/>
        <v>s</v>
      </c>
      <c r="P85" s="123">
        <f t="shared" si="28"/>
        <v>3.192019950124688</v>
      </c>
      <c r="Q85" s="123">
        <f t="shared" si="28"/>
        <v>4.1891083183722326</v>
      </c>
      <c r="R85" s="119" t="str">
        <f t="shared" si="21"/>
        <v/>
      </c>
      <c r="S85" s="117" t="str">
        <f t="shared" si="22"/>
        <v/>
      </c>
      <c r="T85" s="117" t="str">
        <f t="shared" si="23"/>
        <v/>
      </c>
      <c r="U85" s="117" t="str">
        <f t="shared" si="24"/>
        <v>s</v>
      </c>
      <c r="V85" s="117" t="str">
        <f t="shared" si="25"/>
        <v/>
      </c>
      <c r="W85" s="117" t="str">
        <f t="shared" si="26"/>
        <v/>
      </c>
    </row>
    <row r="86" spans="2:44" ht="30" x14ac:dyDescent="0.25">
      <c r="C86" s="110" t="s">
        <v>55</v>
      </c>
      <c r="D86" s="109" t="str">
        <f>orig_data!A65</f>
        <v>02.UTIs</v>
      </c>
      <c r="E86" s="111" t="str">
        <f>orig_data!D65</f>
        <v>J01E.sulfa and trime</v>
      </c>
      <c r="F86" s="117">
        <f>orig_data!F65</f>
        <v>0</v>
      </c>
      <c r="G86" s="117">
        <f>orig_data!F74</f>
        <v>27</v>
      </c>
      <c r="H86" s="117">
        <f>orig_data!F83</f>
        <v>51</v>
      </c>
      <c r="I86" s="117">
        <f>orig_data!F92</f>
        <v>34</v>
      </c>
      <c r="J86" s="117">
        <f>orig_data!F101</f>
        <v>1079</v>
      </c>
      <c r="K86" s="117">
        <f>orig_data!F110</f>
        <v>273</v>
      </c>
      <c r="L86" s="118">
        <f t="shared" si="28"/>
        <v>0</v>
      </c>
      <c r="M86" s="123">
        <f t="shared" si="28"/>
        <v>48.214285714285715</v>
      </c>
      <c r="N86" s="123">
        <f t="shared" si="28"/>
        <v>47.663551401869157</v>
      </c>
      <c r="O86" s="123">
        <f t="shared" si="28"/>
        <v>55.737704918032783</v>
      </c>
      <c r="P86" s="123">
        <f t="shared" si="28"/>
        <v>26.90773067331671</v>
      </c>
      <c r="Q86" s="123">
        <f t="shared" si="28"/>
        <v>16.337522441651707</v>
      </c>
      <c r="R86" s="119" t="str">
        <f t="shared" si="21"/>
        <v/>
      </c>
      <c r="S86" s="117" t="str">
        <f t="shared" si="22"/>
        <v/>
      </c>
      <c r="T86" s="117" t="str">
        <f t="shared" si="23"/>
        <v/>
      </c>
      <c r="U86" s="117" t="str">
        <f t="shared" si="24"/>
        <v/>
      </c>
      <c r="V86" s="117" t="str">
        <f t="shared" si="25"/>
        <v/>
      </c>
      <c r="W86" s="117" t="str">
        <f t="shared" si="26"/>
        <v/>
      </c>
    </row>
    <row r="87" spans="2:44" ht="30" x14ac:dyDescent="0.25">
      <c r="C87" s="110" t="s">
        <v>56</v>
      </c>
      <c r="D87" s="109" t="str">
        <f>orig_data!A66</f>
        <v>02.UTIs</v>
      </c>
      <c r="E87" s="111" t="str">
        <f>orig_data!D66</f>
        <v>J01F.macrolides</v>
      </c>
      <c r="F87" s="117">
        <f>orig_data!F66</f>
        <v>0</v>
      </c>
      <c r="G87" s="117">
        <f>orig_data!F75</f>
        <v>0</v>
      </c>
      <c r="H87" s="117">
        <f>orig_data!F84</f>
        <v>0</v>
      </c>
      <c r="I87" s="117" t="str">
        <f>orig_data!F93</f>
        <v>S</v>
      </c>
      <c r="J87" s="117">
        <f>orig_data!F102</f>
        <v>15</v>
      </c>
      <c r="K87" s="117" t="str">
        <f>orig_data!F111</f>
        <v>S</v>
      </c>
      <c r="L87" s="118">
        <f t="shared" si="28"/>
        <v>0</v>
      </c>
      <c r="M87" s="123">
        <f t="shared" si="28"/>
        <v>0</v>
      </c>
      <c r="N87" s="123">
        <f t="shared" si="28"/>
        <v>0</v>
      </c>
      <c r="O87" s="123" t="str">
        <f t="shared" si="28"/>
        <v>s</v>
      </c>
      <c r="P87" s="123">
        <f t="shared" si="28"/>
        <v>0.37406483790523692</v>
      </c>
      <c r="Q87" s="123" t="str">
        <f t="shared" si="28"/>
        <v>s</v>
      </c>
      <c r="R87" s="119" t="str">
        <f t="shared" si="21"/>
        <v/>
      </c>
      <c r="S87" s="117" t="str">
        <f t="shared" si="22"/>
        <v/>
      </c>
      <c r="T87" s="117" t="str">
        <f t="shared" si="23"/>
        <v/>
      </c>
      <c r="U87" s="117" t="str">
        <f t="shared" si="24"/>
        <v>s</v>
      </c>
      <c r="V87" s="117" t="str">
        <f t="shared" si="25"/>
        <v/>
      </c>
      <c r="W87" s="117" t="str">
        <f t="shared" si="26"/>
        <v>s</v>
      </c>
    </row>
    <row r="88" spans="2:44" x14ac:dyDescent="0.25">
      <c r="C88" s="110" t="s">
        <v>57</v>
      </c>
      <c r="D88" s="109" t="str">
        <f>orig_data!A67</f>
        <v>02.UTIs</v>
      </c>
      <c r="E88" s="111" t="str">
        <f>orig_data!D67</f>
        <v>J01M.quinolones</v>
      </c>
      <c r="F88" s="117">
        <f>orig_data!F67</f>
        <v>0</v>
      </c>
      <c r="G88" s="117" t="str">
        <f>orig_data!F76</f>
        <v>S</v>
      </c>
      <c r="H88" s="117" t="str">
        <f>orig_data!F85</f>
        <v>S</v>
      </c>
      <c r="I88" s="117">
        <f>orig_data!F94</f>
        <v>6</v>
      </c>
      <c r="J88" s="117">
        <f>orig_data!F103</f>
        <v>1572</v>
      </c>
      <c r="K88" s="117">
        <f>orig_data!F112</f>
        <v>794</v>
      </c>
      <c r="L88" s="118">
        <f t="shared" si="28"/>
        <v>0</v>
      </c>
      <c r="M88" s="123" t="str">
        <f t="shared" si="28"/>
        <v>s</v>
      </c>
      <c r="N88" s="123" t="str">
        <f t="shared" si="28"/>
        <v>s</v>
      </c>
      <c r="O88" s="123">
        <f t="shared" si="28"/>
        <v>9.8360655737704921</v>
      </c>
      <c r="P88" s="123">
        <f t="shared" si="28"/>
        <v>39.201995012468828</v>
      </c>
      <c r="Q88" s="123">
        <f t="shared" si="28"/>
        <v>47.516457211250746</v>
      </c>
      <c r="R88" s="119" t="str">
        <f t="shared" si="21"/>
        <v/>
      </c>
      <c r="S88" s="117" t="str">
        <f t="shared" si="22"/>
        <v>s</v>
      </c>
      <c r="T88" s="117" t="str">
        <f t="shared" si="23"/>
        <v>s</v>
      </c>
      <c r="U88" s="117" t="str">
        <f t="shared" si="24"/>
        <v/>
      </c>
      <c r="V88" s="117" t="str">
        <f t="shared" si="25"/>
        <v/>
      </c>
      <c r="W88" s="117" t="str">
        <f t="shared" si="26"/>
        <v/>
      </c>
    </row>
    <row r="89" spans="2:44" x14ac:dyDescent="0.25">
      <c r="C89" s="110" t="s">
        <v>58</v>
      </c>
      <c r="D89" s="109" t="str">
        <f>orig_data!A68</f>
        <v>02.UTIs</v>
      </c>
      <c r="E89" s="111" t="str">
        <f>orig_data!D68</f>
        <v>J01X.other</v>
      </c>
      <c r="F89" s="117">
        <f>orig_data!F68</f>
        <v>0</v>
      </c>
      <c r="G89" s="117">
        <f>orig_data!F77</f>
        <v>0</v>
      </c>
      <c r="H89" s="117" t="str">
        <f>orig_data!F86</f>
        <v>S</v>
      </c>
      <c r="I89" s="117">
        <f>orig_data!F95</f>
        <v>12</v>
      </c>
      <c r="J89" s="117">
        <f>orig_data!F104</f>
        <v>1043</v>
      </c>
      <c r="K89" s="117">
        <f>orig_data!F113</f>
        <v>443</v>
      </c>
      <c r="L89" s="118">
        <f t="shared" si="28"/>
        <v>0</v>
      </c>
      <c r="M89" s="123">
        <f t="shared" si="28"/>
        <v>0</v>
      </c>
      <c r="N89" s="123" t="str">
        <f t="shared" si="28"/>
        <v>s</v>
      </c>
      <c r="O89" s="123">
        <f t="shared" si="28"/>
        <v>19.672131147540984</v>
      </c>
      <c r="P89" s="123">
        <f t="shared" si="28"/>
        <v>26.009975062344136</v>
      </c>
      <c r="Q89" s="123">
        <f t="shared" si="28"/>
        <v>26.511071214841415</v>
      </c>
      <c r="R89" s="119" t="str">
        <f t="shared" si="21"/>
        <v/>
      </c>
      <c r="S89" s="117" t="str">
        <f t="shared" si="22"/>
        <v/>
      </c>
      <c r="T89" s="117" t="str">
        <f t="shared" si="23"/>
        <v>s</v>
      </c>
      <c r="U89" s="117" t="str">
        <f t="shared" si="24"/>
        <v/>
      </c>
      <c r="V89" s="117" t="str">
        <f t="shared" si="25"/>
        <v/>
      </c>
      <c r="W89" s="117" t="str">
        <f t="shared" si="26"/>
        <v/>
      </c>
    </row>
    <row r="90" spans="2:44" s="124" customFormat="1" x14ac:dyDescent="0.25">
      <c r="C90" s="125" t="s">
        <v>69</v>
      </c>
      <c r="D90" s="124" t="str">
        <f>orig_data!A70</f>
        <v>02.UTIs</v>
      </c>
      <c r="E90" s="128" t="str">
        <f>orig_data!D70</f>
        <v>Unclassified</v>
      </c>
      <c r="F90" s="124" t="str">
        <f>orig_data!F70</f>
        <v>S</v>
      </c>
      <c r="G90" s="124" t="str">
        <f>orig_data!F79</f>
        <v>S</v>
      </c>
      <c r="H90" s="124">
        <f>orig_data!F88</f>
        <v>0</v>
      </c>
      <c r="I90" s="124">
        <f>orig_data!F97</f>
        <v>0</v>
      </c>
      <c r="J90" s="124" t="str">
        <f>orig_data!F106</f>
        <v>S</v>
      </c>
      <c r="K90" s="124">
        <f>orig_data!F115</f>
        <v>0</v>
      </c>
      <c r="L90" s="129" t="str">
        <f t="shared" si="28"/>
        <v>s</v>
      </c>
      <c r="M90" s="126" t="str">
        <f t="shared" si="28"/>
        <v>s</v>
      </c>
      <c r="N90" s="126">
        <f t="shared" si="28"/>
        <v>0</v>
      </c>
      <c r="O90" s="126">
        <f t="shared" si="28"/>
        <v>0</v>
      </c>
      <c r="P90" s="126" t="str">
        <f t="shared" si="28"/>
        <v>s</v>
      </c>
      <c r="Q90" s="126">
        <f t="shared" si="28"/>
        <v>0</v>
      </c>
      <c r="R90" s="127" t="str">
        <f t="shared" si="21"/>
        <v>s</v>
      </c>
      <c r="S90" s="124" t="str">
        <f t="shared" si="22"/>
        <v>s</v>
      </c>
      <c r="T90" s="124" t="str">
        <f t="shared" si="23"/>
        <v/>
      </c>
      <c r="U90" s="124" t="str">
        <f t="shared" si="24"/>
        <v/>
      </c>
      <c r="V90" s="124" t="str">
        <f t="shared" si="25"/>
        <v>s</v>
      </c>
      <c r="W90" s="124" t="str">
        <f t="shared" si="26"/>
        <v/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711"/>
  <sheetViews>
    <sheetView topLeftCell="A574" zoomScale="85" zoomScaleNormal="85" workbookViewId="0">
      <selection activeCell="P706" sqref="P706"/>
    </sheetView>
  </sheetViews>
  <sheetFormatPr defaultRowHeight="15" x14ac:dyDescent="0.25"/>
  <cols>
    <col min="1" max="1" width="33" style="98" customWidth="1"/>
    <col min="2" max="2" width="11.5703125" style="108" customWidth="1"/>
    <col min="3" max="3" width="9.140625" style="98"/>
    <col min="4" max="4" width="19.28515625" style="100" bestFit="1" customWidth="1"/>
    <col min="5" max="5" width="9.140625" style="100" customWidth="1"/>
    <col min="6" max="6" width="9.85546875" style="100" bestFit="1" customWidth="1"/>
    <col min="7" max="16384" width="9.140625" style="98"/>
  </cols>
  <sheetData>
    <row r="1" spans="1:6" x14ac:dyDescent="0.25">
      <c r="A1" s="98" t="s">
        <v>0</v>
      </c>
      <c r="B1" s="99">
        <v>43991</v>
      </c>
    </row>
    <row r="2" spans="1:6" x14ac:dyDescent="0.25">
      <c r="A2" s="98" t="s">
        <v>1</v>
      </c>
      <c r="B2" s="101" t="s">
        <v>92</v>
      </c>
    </row>
    <row r="3" spans="1:6" x14ac:dyDescent="0.25">
      <c r="B3" s="131" t="s">
        <v>95</v>
      </c>
    </row>
    <row r="4" spans="1:6" x14ac:dyDescent="0.25">
      <c r="A4" s="102" t="s">
        <v>37</v>
      </c>
      <c r="B4" s="98"/>
      <c r="D4" s="98"/>
      <c r="E4" s="98"/>
      <c r="F4" s="98"/>
    </row>
    <row r="5" spans="1:6" x14ac:dyDescent="0.25">
      <c r="A5" s="102" t="s">
        <v>34</v>
      </c>
      <c r="B5" s="98"/>
      <c r="D5" s="98"/>
      <c r="E5" s="98"/>
      <c r="F5" s="98"/>
    </row>
    <row r="6" spans="1:6" ht="15.75" thickBot="1" x14ac:dyDescent="0.3">
      <c r="A6" s="97"/>
      <c r="B6" s="98"/>
      <c r="D6" s="98"/>
      <c r="E6" s="98"/>
      <c r="F6" s="98"/>
    </row>
    <row r="7" spans="1:6" x14ac:dyDescent="0.25">
      <c r="A7" s="103" t="s">
        <v>2</v>
      </c>
      <c r="B7" s="104" t="s">
        <v>3</v>
      </c>
      <c r="C7" s="104" t="s">
        <v>4</v>
      </c>
      <c r="D7" s="104" t="s">
        <v>5</v>
      </c>
      <c r="E7" s="104" t="s">
        <v>6</v>
      </c>
      <c r="F7" s="104" t="s">
        <v>93</v>
      </c>
    </row>
    <row r="8" spans="1:6" x14ac:dyDescent="0.25">
      <c r="A8" s="105" t="s">
        <v>8</v>
      </c>
      <c r="B8" s="106">
        <v>0</v>
      </c>
      <c r="C8" s="106" t="s">
        <v>13</v>
      </c>
      <c r="D8" s="106" t="s">
        <v>16</v>
      </c>
      <c r="E8" s="130">
        <v>0</v>
      </c>
      <c r="F8" s="130">
        <v>0</v>
      </c>
    </row>
    <row r="9" spans="1:6" x14ac:dyDescent="0.25">
      <c r="A9" s="105" t="s">
        <v>8</v>
      </c>
      <c r="B9" s="106">
        <v>0</v>
      </c>
      <c r="C9" s="106">
        <v>2</v>
      </c>
      <c r="D9" s="106" t="s">
        <v>9</v>
      </c>
      <c r="E9" s="130">
        <v>32.549999999999997</v>
      </c>
      <c r="F9" s="130">
        <v>111</v>
      </c>
    </row>
    <row r="10" spans="1:6" x14ac:dyDescent="0.25">
      <c r="A10" s="105" t="s">
        <v>8</v>
      </c>
      <c r="B10" s="106">
        <v>0</v>
      </c>
      <c r="C10" s="106">
        <v>4</v>
      </c>
      <c r="D10" s="106" t="s">
        <v>11</v>
      </c>
      <c r="E10" s="130">
        <v>4.6900000000000004</v>
      </c>
      <c r="F10" s="130">
        <v>16</v>
      </c>
    </row>
    <row r="11" spans="1:6" x14ac:dyDescent="0.25">
      <c r="A11" s="105" t="s">
        <v>8</v>
      </c>
      <c r="B11" s="106">
        <v>0</v>
      </c>
      <c r="C11" s="106" t="s">
        <v>13</v>
      </c>
      <c r="D11" s="106" t="s">
        <v>17</v>
      </c>
      <c r="E11" s="130">
        <v>0</v>
      </c>
      <c r="F11" s="130">
        <v>0</v>
      </c>
    </row>
    <row r="12" spans="1:6" x14ac:dyDescent="0.25">
      <c r="A12" s="105" t="s">
        <v>8</v>
      </c>
      <c r="B12" s="106">
        <v>0</v>
      </c>
      <c r="C12" s="106">
        <v>3</v>
      </c>
      <c r="D12" s="106" t="s">
        <v>10</v>
      </c>
      <c r="E12" s="130">
        <v>13.2</v>
      </c>
      <c r="F12" s="130">
        <v>45</v>
      </c>
    </row>
    <row r="13" spans="1:6" x14ac:dyDescent="0.25">
      <c r="A13" s="105" t="s">
        <v>8</v>
      </c>
      <c r="B13" s="106">
        <v>0</v>
      </c>
      <c r="C13" s="106" t="s">
        <v>13</v>
      </c>
      <c r="D13" s="106" t="s">
        <v>15</v>
      </c>
      <c r="E13" s="130">
        <v>0</v>
      </c>
      <c r="F13" s="130">
        <v>0</v>
      </c>
    </row>
    <row r="14" spans="1:6" x14ac:dyDescent="0.25">
      <c r="A14" s="105" t="s">
        <v>8</v>
      </c>
      <c r="B14" s="106">
        <v>0</v>
      </c>
      <c r="C14" s="106" t="s">
        <v>13</v>
      </c>
      <c r="D14" s="106" t="s">
        <v>20</v>
      </c>
      <c r="E14" s="130">
        <v>0</v>
      </c>
      <c r="F14" s="130">
        <v>0</v>
      </c>
    </row>
    <row r="15" spans="1:6" x14ac:dyDescent="0.25">
      <c r="A15" s="105" t="s">
        <v>8</v>
      </c>
      <c r="B15" s="106">
        <v>0</v>
      </c>
      <c r="C15" s="106">
        <v>1</v>
      </c>
      <c r="D15" s="106" t="s">
        <v>35</v>
      </c>
      <c r="E15" s="130">
        <v>49.56</v>
      </c>
      <c r="F15" s="130">
        <v>169</v>
      </c>
    </row>
    <row r="16" spans="1:6" x14ac:dyDescent="0.25">
      <c r="A16" s="105" t="s">
        <v>8</v>
      </c>
      <c r="B16" s="106">
        <v>0</v>
      </c>
      <c r="C16" s="106" t="s">
        <v>13</v>
      </c>
      <c r="D16" s="106" t="s">
        <v>69</v>
      </c>
      <c r="E16" s="130">
        <v>0</v>
      </c>
      <c r="F16" s="130">
        <v>0</v>
      </c>
    </row>
    <row r="17" spans="1:6" x14ac:dyDescent="0.25">
      <c r="A17" s="105" t="s">
        <v>8</v>
      </c>
      <c r="B17" s="107">
        <v>43834</v>
      </c>
      <c r="C17" s="106" t="s">
        <v>13</v>
      </c>
      <c r="D17" s="106" t="s">
        <v>16</v>
      </c>
      <c r="E17" s="130">
        <v>0</v>
      </c>
      <c r="F17" s="130">
        <v>0</v>
      </c>
    </row>
    <row r="18" spans="1:6" x14ac:dyDescent="0.25">
      <c r="A18" s="105" t="s">
        <v>8</v>
      </c>
      <c r="B18" s="107">
        <v>43834</v>
      </c>
      <c r="C18" s="106">
        <v>2</v>
      </c>
      <c r="D18" s="106" t="s">
        <v>9</v>
      </c>
      <c r="E18" s="130">
        <v>38.67</v>
      </c>
      <c r="F18" s="130">
        <v>662</v>
      </c>
    </row>
    <row r="19" spans="1:6" x14ac:dyDescent="0.25">
      <c r="A19" s="105" t="s">
        <v>8</v>
      </c>
      <c r="B19" s="107">
        <v>43834</v>
      </c>
      <c r="C19" s="106">
        <v>4</v>
      </c>
      <c r="D19" s="106" t="s">
        <v>11</v>
      </c>
      <c r="E19" s="130">
        <v>3.1</v>
      </c>
      <c r="F19" s="130">
        <v>53</v>
      </c>
    </row>
    <row r="20" spans="1:6" x14ac:dyDescent="0.25">
      <c r="A20" s="105" t="s">
        <v>8</v>
      </c>
      <c r="B20" s="107">
        <v>43834</v>
      </c>
      <c r="C20" s="106">
        <v>5</v>
      </c>
      <c r="D20" s="106" t="s">
        <v>17</v>
      </c>
      <c r="E20" s="130" t="s">
        <v>12</v>
      </c>
      <c r="F20" s="130" t="s">
        <v>12</v>
      </c>
    </row>
    <row r="21" spans="1:6" x14ac:dyDescent="0.25">
      <c r="A21" s="105" t="s">
        <v>8</v>
      </c>
      <c r="B21" s="107">
        <v>43834</v>
      </c>
      <c r="C21" s="106">
        <v>3</v>
      </c>
      <c r="D21" s="106" t="s">
        <v>10</v>
      </c>
      <c r="E21" s="130">
        <v>20.79</v>
      </c>
      <c r="F21" s="130">
        <v>356</v>
      </c>
    </row>
    <row r="22" spans="1:6" x14ac:dyDescent="0.25">
      <c r="A22" s="105" t="s">
        <v>8</v>
      </c>
      <c r="B22" s="107">
        <v>43834</v>
      </c>
      <c r="C22" s="106" t="s">
        <v>13</v>
      </c>
      <c r="D22" s="106" t="s">
        <v>15</v>
      </c>
      <c r="E22" s="130">
        <v>0</v>
      </c>
      <c r="F22" s="130">
        <v>0</v>
      </c>
    </row>
    <row r="23" spans="1:6" x14ac:dyDescent="0.25">
      <c r="A23" s="105" t="s">
        <v>8</v>
      </c>
      <c r="B23" s="107">
        <v>43834</v>
      </c>
      <c r="C23" s="106" t="s">
        <v>13</v>
      </c>
      <c r="D23" s="106" t="s">
        <v>20</v>
      </c>
      <c r="E23" s="130">
        <v>0</v>
      </c>
      <c r="F23" s="130">
        <v>0</v>
      </c>
    </row>
    <row r="24" spans="1:6" x14ac:dyDescent="0.25">
      <c r="A24" s="105" t="s">
        <v>8</v>
      </c>
      <c r="B24" s="107">
        <v>43834</v>
      </c>
      <c r="C24" s="106">
        <v>1</v>
      </c>
      <c r="D24" s="106" t="s">
        <v>35</v>
      </c>
      <c r="E24" s="130">
        <v>37.21</v>
      </c>
      <c r="F24" s="130">
        <v>637</v>
      </c>
    </row>
    <row r="25" spans="1:6" x14ac:dyDescent="0.25">
      <c r="A25" s="105" t="s">
        <v>8</v>
      </c>
      <c r="B25" s="107">
        <v>43834</v>
      </c>
      <c r="C25" s="106" t="s">
        <v>13</v>
      </c>
      <c r="D25" s="106" t="s">
        <v>69</v>
      </c>
      <c r="E25" s="132" t="s">
        <v>12</v>
      </c>
      <c r="F25" s="132" t="s">
        <v>12</v>
      </c>
    </row>
    <row r="26" spans="1:6" x14ac:dyDescent="0.25">
      <c r="A26" s="105" t="s">
        <v>8</v>
      </c>
      <c r="B26" s="107">
        <v>43960</v>
      </c>
      <c r="C26" s="106" t="s">
        <v>13</v>
      </c>
      <c r="D26" s="106" t="s">
        <v>16</v>
      </c>
      <c r="E26" s="130">
        <v>0</v>
      </c>
      <c r="F26" s="130">
        <v>0</v>
      </c>
    </row>
    <row r="27" spans="1:6" x14ac:dyDescent="0.25">
      <c r="A27" s="105" t="s">
        <v>8</v>
      </c>
      <c r="B27" s="107">
        <v>43960</v>
      </c>
      <c r="C27" s="106">
        <v>3</v>
      </c>
      <c r="D27" s="106" t="s">
        <v>9</v>
      </c>
      <c r="E27" s="130">
        <v>30.43</v>
      </c>
      <c r="F27" s="130">
        <v>315</v>
      </c>
    </row>
    <row r="28" spans="1:6" x14ac:dyDescent="0.25">
      <c r="A28" s="105" t="s">
        <v>8</v>
      </c>
      <c r="B28" s="107">
        <v>43960</v>
      </c>
      <c r="C28" s="106">
        <v>4</v>
      </c>
      <c r="D28" s="106" t="s">
        <v>11</v>
      </c>
      <c r="E28" s="130">
        <v>2.71</v>
      </c>
      <c r="F28" s="130">
        <v>28</v>
      </c>
    </row>
    <row r="29" spans="1:6" x14ac:dyDescent="0.25">
      <c r="A29" s="105" t="s">
        <v>8</v>
      </c>
      <c r="B29" s="107">
        <v>43960</v>
      </c>
      <c r="C29" s="106">
        <v>5</v>
      </c>
      <c r="D29" s="106" t="s">
        <v>17</v>
      </c>
      <c r="E29" s="130" t="s">
        <v>12</v>
      </c>
      <c r="F29" s="130" t="s">
        <v>12</v>
      </c>
    </row>
    <row r="30" spans="1:6" x14ac:dyDescent="0.25">
      <c r="A30" s="105" t="s">
        <v>8</v>
      </c>
      <c r="B30" s="107">
        <v>43960</v>
      </c>
      <c r="C30" s="106">
        <v>2</v>
      </c>
      <c r="D30" s="106" t="s">
        <v>10</v>
      </c>
      <c r="E30" s="130">
        <v>37.39</v>
      </c>
      <c r="F30" s="130">
        <v>387</v>
      </c>
    </row>
    <row r="31" spans="1:6" x14ac:dyDescent="0.25">
      <c r="A31" s="105" t="s">
        <v>8</v>
      </c>
      <c r="B31" s="107">
        <v>43960</v>
      </c>
      <c r="C31" s="106" t="s">
        <v>13</v>
      </c>
      <c r="D31" s="106" t="s">
        <v>15</v>
      </c>
      <c r="E31" s="130">
        <v>0</v>
      </c>
      <c r="F31" s="130">
        <v>0</v>
      </c>
    </row>
    <row r="32" spans="1:6" x14ac:dyDescent="0.25">
      <c r="A32" s="105" t="s">
        <v>8</v>
      </c>
      <c r="B32" s="107">
        <v>43960</v>
      </c>
      <c r="C32" s="106" t="s">
        <v>13</v>
      </c>
      <c r="D32" s="106" t="s">
        <v>20</v>
      </c>
      <c r="E32" s="130">
        <v>0</v>
      </c>
      <c r="F32" s="130">
        <v>0</v>
      </c>
    </row>
    <row r="33" spans="1:6" x14ac:dyDescent="0.25">
      <c r="A33" s="105" t="s">
        <v>8</v>
      </c>
      <c r="B33" s="107">
        <v>43960</v>
      </c>
      <c r="C33" s="106">
        <v>1</v>
      </c>
      <c r="D33" s="106" t="s">
        <v>35</v>
      </c>
      <c r="E33" s="130">
        <v>29.28</v>
      </c>
      <c r="F33" s="130">
        <v>303</v>
      </c>
    </row>
    <row r="34" spans="1:6" x14ac:dyDescent="0.25">
      <c r="A34" s="105" t="s">
        <v>8</v>
      </c>
      <c r="B34" s="107">
        <v>43960</v>
      </c>
      <c r="C34" s="106" t="s">
        <v>13</v>
      </c>
      <c r="D34" s="106" t="s">
        <v>69</v>
      </c>
      <c r="E34" s="132" t="s">
        <v>12</v>
      </c>
      <c r="F34" s="132" t="s">
        <v>12</v>
      </c>
    </row>
    <row r="35" spans="1:6" x14ac:dyDescent="0.25">
      <c r="A35" s="105" t="s">
        <v>8</v>
      </c>
      <c r="B35" s="107">
        <v>44118</v>
      </c>
      <c r="C35" s="106">
        <v>6</v>
      </c>
      <c r="D35" s="106" t="s">
        <v>16</v>
      </c>
      <c r="E35" s="130" t="s">
        <v>12</v>
      </c>
      <c r="F35" s="130" t="s">
        <v>12</v>
      </c>
    </row>
    <row r="36" spans="1:6" x14ac:dyDescent="0.25">
      <c r="A36" s="105" t="s">
        <v>8</v>
      </c>
      <c r="B36" s="107">
        <v>44118</v>
      </c>
      <c r="C36" s="106">
        <v>3</v>
      </c>
      <c r="D36" s="106" t="s">
        <v>9</v>
      </c>
      <c r="E36" s="130">
        <v>18.41</v>
      </c>
      <c r="F36" s="130">
        <v>102</v>
      </c>
    </row>
    <row r="37" spans="1:6" x14ac:dyDescent="0.25">
      <c r="A37" s="105" t="s">
        <v>8</v>
      </c>
      <c r="B37" s="107">
        <v>44118</v>
      </c>
      <c r="C37" s="106">
        <v>4</v>
      </c>
      <c r="D37" s="106" t="s">
        <v>11</v>
      </c>
      <c r="E37" s="130">
        <v>2.89</v>
      </c>
      <c r="F37" s="130">
        <v>16</v>
      </c>
    </row>
    <row r="38" spans="1:6" x14ac:dyDescent="0.25">
      <c r="A38" s="105" t="s">
        <v>8</v>
      </c>
      <c r="B38" s="107">
        <v>44118</v>
      </c>
      <c r="C38" s="106" t="s">
        <v>13</v>
      </c>
      <c r="D38" s="106" t="s">
        <v>17</v>
      </c>
      <c r="E38" s="130">
        <v>0</v>
      </c>
      <c r="F38" s="130">
        <v>0</v>
      </c>
    </row>
    <row r="39" spans="1:6" x14ac:dyDescent="0.25">
      <c r="A39" s="105" t="s">
        <v>8</v>
      </c>
      <c r="B39" s="107">
        <v>44118</v>
      </c>
      <c r="C39" s="106">
        <v>2</v>
      </c>
      <c r="D39" s="106" t="s">
        <v>10</v>
      </c>
      <c r="E39" s="130">
        <v>46.57</v>
      </c>
      <c r="F39" s="130">
        <v>258</v>
      </c>
    </row>
    <row r="40" spans="1:6" x14ac:dyDescent="0.25">
      <c r="A40" s="105" t="s">
        <v>8</v>
      </c>
      <c r="B40" s="107">
        <v>44118</v>
      </c>
      <c r="C40" s="106">
        <v>5</v>
      </c>
      <c r="D40" s="106" t="s">
        <v>15</v>
      </c>
      <c r="E40" s="130" t="s">
        <v>12</v>
      </c>
      <c r="F40" s="130" t="s">
        <v>12</v>
      </c>
    </row>
    <row r="41" spans="1:6" x14ac:dyDescent="0.25">
      <c r="A41" s="105" t="s">
        <v>8</v>
      </c>
      <c r="B41" s="107">
        <v>44118</v>
      </c>
      <c r="C41" s="106" t="s">
        <v>13</v>
      </c>
      <c r="D41" s="106" t="s">
        <v>20</v>
      </c>
      <c r="E41" s="130">
        <v>0</v>
      </c>
      <c r="F41" s="130">
        <v>0</v>
      </c>
    </row>
    <row r="42" spans="1:6" x14ac:dyDescent="0.25">
      <c r="A42" s="105" t="s">
        <v>8</v>
      </c>
      <c r="B42" s="107">
        <v>44118</v>
      </c>
      <c r="C42" s="106">
        <v>1</v>
      </c>
      <c r="D42" s="106" t="s">
        <v>35</v>
      </c>
      <c r="E42" s="130">
        <v>31.23</v>
      </c>
      <c r="F42" s="130">
        <v>173</v>
      </c>
    </row>
    <row r="43" spans="1:6" x14ac:dyDescent="0.25">
      <c r="A43" s="105" t="s">
        <v>8</v>
      </c>
      <c r="B43" s="107">
        <v>44118</v>
      </c>
      <c r="C43" s="106" t="s">
        <v>13</v>
      </c>
      <c r="D43" s="106" t="s">
        <v>69</v>
      </c>
      <c r="E43" s="130">
        <v>0</v>
      </c>
      <c r="F43" s="130">
        <v>0</v>
      </c>
    </row>
    <row r="44" spans="1:6" x14ac:dyDescent="0.25">
      <c r="A44" s="105" t="s">
        <v>8</v>
      </c>
      <c r="B44" s="106" t="s">
        <v>14</v>
      </c>
      <c r="C44" s="106">
        <v>5</v>
      </c>
      <c r="D44" s="106" t="s">
        <v>16</v>
      </c>
      <c r="E44" s="130">
        <v>4.8899999999999997</v>
      </c>
      <c r="F44" s="130">
        <v>437</v>
      </c>
    </row>
    <row r="45" spans="1:6" x14ac:dyDescent="0.25">
      <c r="A45" s="105" t="s">
        <v>8</v>
      </c>
      <c r="B45" s="106" t="s">
        <v>14</v>
      </c>
      <c r="C45" s="106">
        <v>4</v>
      </c>
      <c r="D45" s="106" t="s">
        <v>9</v>
      </c>
      <c r="E45" s="130">
        <v>8.83</v>
      </c>
      <c r="F45" s="130">
        <v>788</v>
      </c>
    </row>
    <row r="46" spans="1:6" x14ac:dyDescent="0.25">
      <c r="A46" s="105" t="s">
        <v>8</v>
      </c>
      <c r="B46" s="106" t="s">
        <v>14</v>
      </c>
      <c r="C46" s="106">
        <v>6</v>
      </c>
      <c r="D46" s="106" t="s">
        <v>11</v>
      </c>
      <c r="E46" s="130">
        <v>2.08</v>
      </c>
      <c r="F46" s="130">
        <v>186</v>
      </c>
    </row>
    <row r="47" spans="1:6" x14ac:dyDescent="0.25">
      <c r="A47" s="105" t="s">
        <v>8</v>
      </c>
      <c r="B47" s="106" t="s">
        <v>14</v>
      </c>
      <c r="C47" s="106">
        <v>7</v>
      </c>
      <c r="D47" s="106" t="s">
        <v>17</v>
      </c>
      <c r="E47" s="130">
        <v>0.2</v>
      </c>
      <c r="F47" s="130">
        <v>18</v>
      </c>
    </row>
    <row r="48" spans="1:6" x14ac:dyDescent="0.25">
      <c r="A48" s="105" t="s">
        <v>8</v>
      </c>
      <c r="B48" s="106" t="s">
        <v>14</v>
      </c>
      <c r="C48" s="106">
        <v>2</v>
      </c>
      <c r="D48" s="106" t="s">
        <v>10</v>
      </c>
      <c r="E48" s="130">
        <v>34.04</v>
      </c>
      <c r="F48" s="130">
        <v>3039</v>
      </c>
    </row>
    <row r="49" spans="1:6" x14ac:dyDescent="0.25">
      <c r="A49" s="105" t="s">
        <v>8</v>
      </c>
      <c r="B49" s="106" t="s">
        <v>14</v>
      </c>
      <c r="C49" s="106">
        <v>3</v>
      </c>
      <c r="D49" s="106" t="s">
        <v>15</v>
      </c>
      <c r="E49" s="130">
        <v>15.14</v>
      </c>
      <c r="F49" s="130">
        <v>1352</v>
      </c>
    </row>
    <row r="50" spans="1:6" x14ac:dyDescent="0.25">
      <c r="A50" s="105" t="s">
        <v>8</v>
      </c>
      <c r="B50" s="106" t="s">
        <v>14</v>
      </c>
      <c r="C50" s="106">
        <v>8</v>
      </c>
      <c r="D50" s="106" t="s">
        <v>20</v>
      </c>
      <c r="E50" s="130" t="s">
        <v>12</v>
      </c>
      <c r="F50" s="130" t="s">
        <v>12</v>
      </c>
    </row>
    <row r="51" spans="1:6" x14ac:dyDescent="0.25">
      <c r="A51" s="105" t="s">
        <v>8</v>
      </c>
      <c r="B51" s="106" t="s">
        <v>14</v>
      </c>
      <c r="C51" s="106">
        <v>1</v>
      </c>
      <c r="D51" s="106" t="s">
        <v>35</v>
      </c>
      <c r="E51" s="130">
        <v>34.76</v>
      </c>
      <c r="F51" s="130">
        <v>3103</v>
      </c>
    </row>
    <row r="52" spans="1:6" x14ac:dyDescent="0.25">
      <c r="A52" s="105" t="s">
        <v>8</v>
      </c>
      <c r="B52" s="106" t="s">
        <v>14</v>
      </c>
      <c r="C52" s="106">
        <v>9</v>
      </c>
      <c r="D52" s="106" t="s">
        <v>69</v>
      </c>
      <c r="E52" s="130" t="s">
        <v>12</v>
      </c>
      <c r="F52" s="130" t="s">
        <v>12</v>
      </c>
    </row>
    <row r="53" spans="1:6" x14ac:dyDescent="0.25">
      <c r="A53" s="105" t="s">
        <v>8</v>
      </c>
      <c r="B53" s="106" t="s">
        <v>18</v>
      </c>
      <c r="C53" s="106">
        <v>5</v>
      </c>
      <c r="D53" s="106" t="s">
        <v>16</v>
      </c>
      <c r="E53" s="130">
        <v>3.22</v>
      </c>
      <c r="F53" s="130">
        <v>138</v>
      </c>
    </row>
    <row r="54" spans="1:6" x14ac:dyDescent="0.25">
      <c r="A54" s="105" t="s">
        <v>8</v>
      </c>
      <c r="B54" s="106" t="s">
        <v>18</v>
      </c>
      <c r="C54" s="106">
        <v>4</v>
      </c>
      <c r="D54" s="106" t="s">
        <v>9</v>
      </c>
      <c r="E54" s="130">
        <v>7</v>
      </c>
      <c r="F54" s="130">
        <v>300</v>
      </c>
    </row>
    <row r="55" spans="1:6" x14ac:dyDescent="0.25">
      <c r="A55" s="105" t="s">
        <v>8</v>
      </c>
      <c r="B55" s="106" t="s">
        <v>18</v>
      </c>
      <c r="C55" s="106">
        <v>6</v>
      </c>
      <c r="D55" s="106" t="s">
        <v>11</v>
      </c>
      <c r="E55" s="130">
        <v>1.96</v>
      </c>
      <c r="F55" s="130">
        <v>84</v>
      </c>
    </row>
    <row r="56" spans="1:6" x14ac:dyDescent="0.25">
      <c r="A56" s="105" t="s">
        <v>8</v>
      </c>
      <c r="B56" s="106" t="s">
        <v>18</v>
      </c>
      <c r="C56" s="106">
        <v>7</v>
      </c>
      <c r="D56" s="106" t="s">
        <v>17</v>
      </c>
      <c r="E56" s="130">
        <v>0.23</v>
      </c>
      <c r="F56" s="130">
        <v>10</v>
      </c>
    </row>
    <row r="57" spans="1:6" x14ac:dyDescent="0.25">
      <c r="A57" s="105" t="s">
        <v>8</v>
      </c>
      <c r="B57" s="106" t="s">
        <v>18</v>
      </c>
      <c r="C57" s="106">
        <v>3</v>
      </c>
      <c r="D57" s="106" t="s">
        <v>10</v>
      </c>
      <c r="E57" s="130">
        <v>19.5</v>
      </c>
      <c r="F57" s="130">
        <v>836</v>
      </c>
    </row>
    <row r="58" spans="1:6" x14ac:dyDescent="0.25">
      <c r="A58" s="105" t="s">
        <v>8</v>
      </c>
      <c r="B58" s="106" t="s">
        <v>18</v>
      </c>
      <c r="C58" s="106">
        <v>2</v>
      </c>
      <c r="D58" s="106" t="s">
        <v>15</v>
      </c>
      <c r="E58" s="130">
        <v>21.29</v>
      </c>
      <c r="F58" s="130">
        <v>913</v>
      </c>
    </row>
    <row r="59" spans="1:6" x14ac:dyDescent="0.25">
      <c r="A59" s="105" t="s">
        <v>8</v>
      </c>
      <c r="B59" s="106" t="s">
        <v>18</v>
      </c>
      <c r="C59" s="106">
        <v>8</v>
      </c>
      <c r="D59" s="106" t="s">
        <v>20</v>
      </c>
      <c r="E59" s="130" t="s">
        <v>12</v>
      </c>
      <c r="F59" s="130" t="s">
        <v>12</v>
      </c>
    </row>
    <row r="60" spans="1:6" x14ac:dyDescent="0.25">
      <c r="A60" s="105" t="s">
        <v>8</v>
      </c>
      <c r="B60" s="106" t="s">
        <v>18</v>
      </c>
      <c r="C60" s="106">
        <v>1</v>
      </c>
      <c r="D60" s="106" t="s">
        <v>35</v>
      </c>
      <c r="E60" s="130">
        <v>46.69</v>
      </c>
      <c r="F60" s="130">
        <v>2002</v>
      </c>
    </row>
    <row r="61" spans="1:6" x14ac:dyDescent="0.25">
      <c r="A61" s="105" t="s">
        <v>8</v>
      </c>
      <c r="B61" s="106" t="s">
        <v>18</v>
      </c>
      <c r="C61" s="106" t="s">
        <v>13</v>
      </c>
      <c r="D61" s="106" t="s">
        <v>69</v>
      </c>
      <c r="E61" s="132" t="s">
        <v>12</v>
      </c>
      <c r="F61" s="132" t="s">
        <v>12</v>
      </c>
    </row>
    <row r="62" spans="1:6" x14ac:dyDescent="0.25">
      <c r="A62" s="105" t="s">
        <v>19</v>
      </c>
      <c r="B62" s="106">
        <v>0</v>
      </c>
      <c r="C62" s="106" t="s">
        <v>13</v>
      </c>
      <c r="D62" s="106" t="s">
        <v>16</v>
      </c>
      <c r="E62" s="130">
        <v>0</v>
      </c>
      <c r="F62" s="130">
        <v>0</v>
      </c>
    </row>
    <row r="63" spans="1:6" x14ac:dyDescent="0.25">
      <c r="A63" s="105" t="s">
        <v>19</v>
      </c>
      <c r="B63" s="106">
        <v>0</v>
      </c>
      <c r="C63" s="106">
        <v>2</v>
      </c>
      <c r="D63" s="106" t="s">
        <v>9</v>
      </c>
      <c r="E63" s="130" t="s">
        <v>12</v>
      </c>
      <c r="F63" s="130" t="s">
        <v>12</v>
      </c>
    </row>
    <row r="64" spans="1:6" x14ac:dyDescent="0.25">
      <c r="A64" s="105" t="s">
        <v>19</v>
      </c>
      <c r="B64" s="106">
        <v>0</v>
      </c>
      <c r="C64" s="106" t="s">
        <v>13</v>
      </c>
      <c r="D64" s="106" t="s">
        <v>11</v>
      </c>
      <c r="E64" s="130">
        <v>0</v>
      </c>
      <c r="F64" s="130">
        <v>0</v>
      </c>
    </row>
    <row r="65" spans="1:6" x14ac:dyDescent="0.25">
      <c r="A65" s="105" t="s">
        <v>19</v>
      </c>
      <c r="B65" s="106">
        <v>0</v>
      </c>
      <c r="C65" s="106" t="s">
        <v>13</v>
      </c>
      <c r="D65" s="106" t="s">
        <v>17</v>
      </c>
      <c r="E65" s="130">
        <v>0</v>
      </c>
      <c r="F65" s="130">
        <v>0</v>
      </c>
    </row>
    <row r="66" spans="1:6" x14ac:dyDescent="0.25">
      <c r="A66" s="105" t="s">
        <v>19</v>
      </c>
      <c r="B66" s="106">
        <v>0</v>
      </c>
      <c r="C66" s="106" t="s">
        <v>13</v>
      </c>
      <c r="D66" s="106" t="s">
        <v>10</v>
      </c>
      <c r="E66" s="130">
        <v>0</v>
      </c>
      <c r="F66" s="130">
        <v>0</v>
      </c>
    </row>
    <row r="67" spans="1:6" x14ac:dyDescent="0.25">
      <c r="A67" s="105" t="s">
        <v>19</v>
      </c>
      <c r="B67" s="106">
        <v>0</v>
      </c>
      <c r="C67" s="106" t="s">
        <v>13</v>
      </c>
      <c r="D67" s="106" t="s">
        <v>15</v>
      </c>
      <c r="E67" s="130">
        <v>0</v>
      </c>
      <c r="F67" s="130">
        <v>0</v>
      </c>
    </row>
    <row r="68" spans="1:6" x14ac:dyDescent="0.25">
      <c r="A68" s="105" t="s">
        <v>19</v>
      </c>
      <c r="B68" s="106">
        <v>0</v>
      </c>
      <c r="C68" s="106" t="s">
        <v>13</v>
      </c>
      <c r="D68" s="106" t="s">
        <v>20</v>
      </c>
      <c r="E68" s="130">
        <v>0</v>
      </c>
      <c r="F68" s="130">
        <v>0</v>
      </c>
    </row>
    <row r="69" spans="1:6" x14ac:dyDescent="0.25">
      <c r="A69" s="105" t="s">
        <v>19</v>
      </c>
      <c r="B69" s="106">
        <v>0</v>
      </c>
      <c r="C69" s="106">
        <v>1</v>
      </c>
      <c r="D69" s="106" t="s">
        <v>35</v>
      </c>
      <c r="E69" s="130">
        <v>90</v>
      </c>
      <c r="F69" s="130">
        <v>9</v>
      </c>
    </row>
    <row r="70" spans="1:6" x14ac:dyDescent="0.25">
      <c r="A70" s="105" t="s">
        <v>19</v>
      </c>
      <c r="B70" s="106">
        <v>0</v>
      </c>
      <c r="C70" s="106" t="s">
        <v>13</v>
      </c>
      <c r="D70" s="106" t="s">
        <v>69</v>
      </c>
      <c r="E70" s="132" t="s">
        <v>12</v>
      </c>
      <c r="F70" s="132" t="s">
        <v>12</v>
      </c>
    </row>
    <row r="71" spans="1:6" x14ac:dyDescent="0.25">
      <c r="A71" s="105" t="s">
        <v>19</v>
      </c>
      <c r="B71" s="107">
        <v>43834</v>
      </c>
      <c r="C71" s="106" t="s">
        <v>13</v>
      </c>
      <c r="D71" s="106" t="s">
        <v>16</v>
      </c>
      <c r="E71" s="130">
        <v>0</v>
      </c>
      <c r="F71" s="130">
        <v>0</v>
      </c>
    </row>
    <row r="72" spans="1:6" x14ac:dyDescent="0.25">
      <c r="A72" s="105" t="s">
        <v>19</v>
      </c>
      <c r="B72" s="107">
        <v>43834</v>
      </c>
      <c r="C72" s="106">
        <v>4</v>
      </c>
      <c r="D72" s="106" t="s">
        <v>9</v>
      </c>
      <c r="E72" s="130">
        <v>8.15</v>
      </c>
      <c r="F72" s="130">
        <v>11</v>
      </c>
    </row>
    <row r="73" spans="1:6" x14ac:dyDescent="0.25">
      <c r="A73" s="105" t="s">
        <v>19</v>
      </c>
      <c r="B73" s="107">
        <v>43834</v>
      </c>
      <c r="C73" s="106">
        <v>3</v>
      </c>
      <c r="D73" s="106" t="s">
        <v>11</v>
      </c>
      <c r="E73" s="130">
        <v>13.33</v>
      </c>
      <c r="F73" s="130">
        <v>18</v>
      </c>
    </row>
    <row r="74" spans="1:6" x14ac:dyDescent="0.25">
      <c r="A74" s="105" t="s">
        <v>19</v>
      </c>
      <c r="B74" s="107">
        <v>43834</v>
      </c>
      <c r="C74" s="106">
        <v>2</v>
      </c>
      <c r="D74" s="106" t="s">
        <v>17</v>
      </c>
      <c r="E74" s="130">
        <v>20</v>
      </c>
      <c r="F74" s="130">
        <v>27</v>
      </c>
    </row>
    <row r="75" spans="1:6" x14ac:dyDescent="0.25">
      <c r="A75" s="105" t="s">
        <v>19</v>
      </c>
      <c r="B75" s="107">
        <v>43834</v>
      </c>
      <c r="C75" s="106" t="s">
        <v>13</v>
      </c>
      <c r="D75" s="106" t="s">
        <v>10</v>
      </c>
      <c r="E75" s="130">
        <v>0</v>
      </c>
      <c r="F75" s="130">
        <v>0</v>
      </c>
    </row>
    <row r="76" spans="1:6" x14ac:dyDescent="0.25">
      <c r="A76" s="105" t="s">
        <v>19</v>
      </c>
      <c r="B76" s="107">
        <v>43834</v>
      </c>
      <c r="C76" s="106">
        <v>5</v>
      </c>
      <c r="D76" s="106" t="s">
        <v>15</v>
      </c>
      <c r="E76" s="130" t="s">
        <v>12</v>
      </c>
      <c r="F76" s="130" t="s">
        <v>12</v>
      </c>
    </row>
    <row r="77" spans="1:6" x14ac:dyDescent="0.25">
      <c r="A77" s="105" t="s">
        <v>19</v>
      </c>
      <c r="B77" s="107">
        <v>43834</v>
      </c>
      <c r="C77" s="106" t="s">
        <v>13</v>
      </c>
      <c r="D77" s="106" t="s">
        <v>20</v>
      </c>
      <c r="E77" s="130">
        <v>0</v>
      </c>
      <c r="F77" s="130">
        <v>0</v>
      </c>
    </row>
    <row r="78" spans="1:6" x14ac:dyDescent="0.25">
      <c r="A78" s="105" t="s">
        <v>19</v>
      </c>
      <c r="B78" s="107">
        <v>43834</v>
      </c>
      <c r="C78" s="106">
        <v>1</v>
      </c>
      <c r="D78" s="106" t="s">
        <v>35</v>
      </c>
      <c r="E78" s="130">
        <v>57.78</v>
      </c>
      <c r="F78" s="130">
        <v>78</v>
      </c>
    </row>
    <row r="79" spans="1:6" x14ac:dyDescent="0.25">
      <c r="A79" s="105" t="s">
        <v>19</v>
      </c>
      <c r="B79" s="107">
        <v>43834</v>
      </c>
      <c r="C79" s="106" t="s">
        <v>13</v>
      </c>
      <c r="D79" s="106" t="s">
        <v>69</v>
      </c>
      <c r="E79" s="132" t="s">
        <v>12</v>
      </c>
      <c r="F79" s="132" t="s">
        <v>12</v>
      </c>
    </row>
    <row r="80" spans="1:6" x14ac:dyDescent="0.25">
      <c r="A80" s="105" t="s">
        <v>19</v>
      </c>
      <c r="B80" s="107">
        <v>43960</v>
      </c>
      <c r="C80" s="106" t="s">
        <v>13</v>
      </c>
      <c r="D80" s="106" t="s">
        <v>16</v>
      </c>
      <c r="E80" s="130">
        <v>0</v>
      </c>
      <c r="F80" s="130">
        <v>0</v>
      </c>
    </row>
    <row r="81" spans="1:6" x14ac:dyDescent="0.25">
      <c r="A81" s="105" t="s">
        <v>19</v>
      </c>
      <c r="B81" s="107">
        <v>43960</v>
      </c>
      <c r="C81" s="106">
        <v>3</v>
      </c>
      <c r="D81" s="106" t="s">
        <v>9</v>
      </c>
      <c r="E81" s="130">
        <v>14.56</v>
      </c>
      <c r="F81" s="130">
        <v>30</v>
      </c>
    </row>
    <row r="82" spans="1:6" x14ac:dyDescent="0.25">
      <c r="A82" s="105" t="s">
        <v>19</v>
      </c>
      <c r="B82" s="107">
        <v>43960</v>
      </c>
      <c r="C82" s="106">
        <v>4</v>
      </c>
      <c r="D82" s="106" t="s">
        <v>11</v>
      </c>
      <c r="E82" s="130">
        <v>12.62</v>
      </c>
      <c r="F82" s="130">
        <v>26</v>
      </c>
    </row>
    <row r="83" spans="1:6" x14ac:dyDescent="0.25">
      <c r="A83" s="105" t="s">
        <v>19</v>
      </c>
      <c r="B83" s="107">
        <v>43960</v>
      </c>
      <c r="C83" s="106">
        <v>2</v>
      </c>
      <c r="D83" s="106" t="s">
        <v>17</v>
      </c>
      <c r="E83" s="130">
        <v>24.76</v>
      </c>
      <c r="F83" s="130">
        <v>51</v>
      </c>
    </row>
    <row r="84" spans="1:6" x14ac:dyDescent="0.25">
      <c r="A84" s="105" t="s">
        <v>19</v>
      </c>
      <c r="B84" s="107">
        <v>43960</v>
      </c>
      <c r="C84" s="106" t="s">
        <v>13</v>
      </c>
      <c r="D84" s="106" t="s">
        <v>10</v>
      </c>
      <c r="E84" s="130">
        <v>0</v>
      </c>
      <c r="F84" s="130">
        <v>0</v>
      </c>
    </row>
    <row r="85" spans="1:6" x14ac:dyDescent="0.25">
      <c r="A85" s="105" t="s">
        <v>19</v>
      </c>
      <c r="B85" s="107">
        <v>43960</v>
      </c>
      <c r="C85" s="106">
        <v>5</v>
      </c>
      <c r="D85" s="106" t="s">
        <v>15</v>
      </c>
      <c r="E85" s="130" t="s">
        <v>12</v>
      </c>
      <c r="F85" s="130" t="s">
        <v>12</v>
      </c>
    </row>
    <row r="86" spans="1:6" x14ac:dyDescent="0.25">
      <c r="A86" s="105" t="s">
        <v>19</v>
      </c>
      <c r="B86" s="107">
        <v>43960</v>
      </c>
      <c r="C86" s="106">
        <v>6</v>
      </c>
      <c r="D86" s="106" t="s">
        <v>20</v>
      </c>
      <c r="E86" s="130" t="s">
        <v>12</v>
      </c>
      <c r="F86" s="130" t="s">
        <v>12</v>
      </c>
    </row>
    <row r="87" spans="1:6" x14ac:dyDescent="0.25">
      <c r="A87" s="105" t="s">
        <v>19</v>
      </c>
      <c r="B87" s="107">
        <v>43960</v>
      </c>
      <c r="C87" s="106">
        <v>1</v>
      </c>
      <c r="D87" s="106" t="s">
        <v>35</v>
      </c>
      <c r="E87" s="130">
        <v>47.09</v>
      </c>
      <c r="F87" s="130">
        <v>97</v>
      </c>
    </row>
    <row r="88" spans="1:6" x14ac:dyDescent="0.25">
      <c r="A88" s="105" t="s">
        <v>19</v>
      </c>
      <c r="B88" s="107">
        <v>43960</v>
      </c>
      <c r="C88" s="106" t="s">
        <v>13</v>
      </c>
      <c r="D88" s="106" t="s">
        <v>69</v>
      </c>
      <c r="E88" s="130">
        <v>0</v>
      </c>
      <c r="F88" s="130">
        <v>0</v>
      </c>
    </row>
    <row r="89" spans="1:6" x14ac:dyDescent="0.25">
      <c r="A89" s="105" t="s">
        <v>19</v>
      </c>
      <c r="B89" s="107">
        <v>44118</v>
      </c>
      <c r="C89" s="106" t="s">
        <v>13</v>
      </c>
      <c r="D89" s="106" t="s">
        <v>16</v>
      </c>
      <c r="E89" s="130">
        <v>0</v>
      </c>
      <c r="F89" s="130">
        <v>0</v>
      </c>
    </row>
    <row r="90" spans="1:6" x14ac:dyDescent="0.25">
      <c r="A90" s="105" t="s">
        <v>19</v>
      </c>
      <c r="B90" s="107">
        <v>44118</v>
      </c>
      <c r="C90" s="106">
        <v>4</v>
      </c>
      <c r="D90" s="106" t="s">
        <v>9</v>
      </c>
      <c r="E90" s="130">
        <v>7.89</v>
      </c>
      <c r="F90" s="130">
        <v>9</v>
      </c>
    </row>
    <row r="91" spans="1:6" x14ac:dyDescent="0.25">
      <c r="A91" s="105" t="s">
        <v>19</v>
      </c>
      <c r="B91" s="107">
        <v>44118</v>
      </c>
      <c r="C91" s="106">
        <v>6</v>
      </c>
      <c r="D91" s="106" t="s">
        <v>11</v>
      </c>
      <c r="E91" s="130" t="s">
        <v>12</v>
      </c>
      <c r="F91" s="130" t="s">
        <v>12</v>
      </c>
    </row>
    <row r="92" spans="1:6" x14ac:dyDescent="0.25">
      <c r="A92" s="105" t="s">
        <v>19</v>
      </c>
      <c r="B92" s="107">
        <v>44118</v>
      </c>
      <c r="C92" s="106">
        <v>2</v>
      </c>
      <c r="D92" s="106" t="s">
        <v>17</v>
      </c>
      <c r="E92" s="130">
        <v>29.82</v>
      </c>
      <c r="F92" s="130">
        <v>34</v>
      </c>
    </row>
    <row r="93" spans="1:6" x14ac:dyDescent="0.25">
      <c r="A93" s="105" t="s">
        <v>19</v>
      </c>
      <c r="B93" s="107">
        <v>44118</v>
      </c>
      <c r="C93" s="106">
        <v>7</v>
      </c>
      <c r="D93" s="106" t="s">
        <v>10</v>
      </c>
      <c r="E93" s="130" t="s">
        <v>12</v>
      </c>
      <c r="F93" s="130" t="s">
        <v>12</v>
      </c>
    </row>
    <row r="94" spans="1:6" x14ac:dyDescent="0.25">
      <c r="A94" s="105" t="s">
        <v>19</v>
      </c>
      <c r="B94" s="107">
        <v>44118</v>
      </c>
      <c r="C94" s="106">
        <v>5</v>
      </c>
      <c r="D94" s="106" t="s">
        <v>15</v>
      </c>
      <c r="E94" s="130">
        <v>5.26</v>
      </c>
      <c r="F94" s="130">
        <v>6</v>
      </c>
    </row>
    <row r="95" spans="1:6" x14ac:dyDescent="0.25">
      <c r="A95" s="105" t="s">
        <v>19</v>
      </c>
      <c r="B95" s="107">
        <v>44118</v>
      </c>
      <c r="C95" s="106">
        <v>3</v>
      </c>
      <c r="D95" s="106" t="s">
        <v>20</v>
      </c>
      <c r="E95" s="130">
        <v>10.53</v>
      </c>
      <c r="F95" s="130">
        <v>12</v>
      </c>
    </row>
    <row r="96" spans="1:6" x14ac:dyDescent="0.25">
      <c r="A96" s="105" t="s">
        <v>19</v>
      </c>
      <c r="B96" s="107">
        <v>44118</v>
      </c>
      <c r="C96" s="106">
        <v>1</v>
      </c>
      <c r="D96" s="106" t="s">
        <v>35</v>
      </c>
      <c r="E96" s="130">
        <v>43.86</v>
      </c>
      <c r="F96" s="130">
        <v>50</v>
      </c>
    </row>
    <row r="97" spans="1:6" x14ac:dyDescent="0.25">
      <c r="A97" s="105" t="s">
        <v>19</v>
      </c>
      <c r="B97" s="107">
        <v>44118</v>
      </c>
      <c r="C97" s="106" t="s">
        <v>13</v>
      </c>
      <c r="D97" s="106" t="s">
        <v>69</v>
      </c>
      <c r="E97" s="130">
        <v>0</v>
      </c>
      <c r="F97" s="130">
        <v>0</v>
      </c>
    </row>
    <row r="98" spans="1:6" ht="14.25" customHeight="1" x14ac:dyDescent="0.25">
      <c r="A98" s="105" t="s">
        <v>19</v>
      </c>
      <c r="B98" s="106" t="s">
        <v>14</v>
      </c>
      <c r="C98" s="106">
        <v>8</v>
      </c>
      <c r="D98" s="106" t="s">
        <v>16</v>
      </c>
      <c r="E98" s="132" t="s">
        <v>12</v>
      </c>
      <c r="F98" s="132" t="s">
        <v>12</v>
      </c>
    </row>
    <row r="99" spans="1:6" x14ac:dyDescent="0.25">
      <c r="A99" s="105" t="s">
        <v>19</v>
      </c>
      <c r="B99" s="106" t="s">
        <v>14</v>
      </c>
      <c r="C99" s="106">
        <v>5</v>
      </c>
      <c r="D99" s="106" t="s">
        <v>9</v>
      </c>
      <c r="E99" s="130">
        <v>2.75</v>
      </c>
      <c r="F99" s="130">
        <v>173</v>
      </c>
    </row>
    <row r="100" spans="1:6" x14ac:dyDescent="0.25">
      <c r="A100" s="105" t="s">
        <v>19</v>
      </c>
      <c r="B100" s="106" t="s">
        <v>14</v>
      </c>
      <c r="C100" s="106">
        <v>6</v>
      </c>
      <c r="D100" s="106" t="s">
        <v>11</v>
      </c>
      <c r="E100" s="130">
        <v>2.0299999999999998</v>
      </c>
      <c r="F100" s="130">
        <v>128</v>
      </c>
    </row>
    <row r="101" spans="1:6" x14ac:dyDescent="0.25">
      <c r="A101" s="105" t="s">
        <v>19</v>
      </c>
      <c r="B101" s="106" t="s">
        <v>14</v>
      </c>
      <c r="C101" s="106">
        <v>3</v>
      </c>
      <c r="D101" s="106" t="s">
        <v>17</v>
      </c>
      <c r="E101" s="130">
        <v>17.149999999999999</v>
      </c>
      <c r="F101" s="130">
        <v>1079</v>
      </c>
    </row>
    <row r="102" spans="1:6" x14ac:dyDescent="0.25">
      <c r="A102" s="105" t="s">
        <v>19</v>
      </c>
      <c r="B102" s="106" t="s">
        <v>14</v>
      </c>
      <c r="C102" s="106">
        <v>7</v>
      </c>
      <c r="D102" s="106" t="s">
        <v>10</v>
      </c>
      <c r="E102" s="130">
        <v>0.24</v>
      </c>
      <c r="F102" s="130">
        <v>15</v>
      </c>
    </row>
    <row r="103" spans="1:6" x14ac:dyDescent="0.25">
      <c r="A103" s="105" t="s">
        <v>19</v>
      </c>
      <c r="B103" s="106" t="s">
        <v>14</v>
      </c>
      <c r="C103" s="106">
        <v>2</v>
      </c>
      <c r="D103" s="106" t="s">
        <v>15</v>
      </c>
      <c r="E103" s="130">
        <v>24.98</v>
      </c>
      <c r="F103" s="130">
        <v>1572</v>
      </c>
    </row>
    <row r="104" spans="1:6" x14ac:dyDescent="0.25">
      <c r="A104" s="105" t="s">
        <v>19</v>
      </c>
      <c r="B104" s="106" t="s">
        <v>14</v>
      </c>
      <c r="C104" s="106">
        <v>4</v>
      </c>
      <c r="D104" s="106" t="s">
        <v>20</v>
      </c>
      <c r="E104" s="130">
        <v>16.57</v>
      </c>
      <c r="F104" s="130">
        <v>1043</v>
      </c>
    </row>
    <row r="105" spans="1:6" x14ac:dyDescent="0.25">
      <c r="A105" s="105" t="s">
        <v>19</v>
      </c>
      <c r="B105" s="106" t="s">
        <v>14</v>
      </c>
      <c r="C105" s="106">
        <v>1</v>
      </c>
      <c r="D105" s="106" t="s">
        <v>35</v>
      </c>
      <c r="E105" s="130">
        <v>36.06</v>
      </c>
      <c r="F105" s="130">
        <v>2269</v>
      </c>
    </row>
    <row r="106" spans="1:6" x14ac:dyDescent="0.25">
      <c r="A106" s="105" t="s">
        <v>19</v>
      </c>
      <c r="B106" s="106" t="s">
        <v>14</v>
      </c>
      <c r="C106" s="106">
        <v>9</v>
      </c>
      <c r="D106" s="106" t="s">
        <v>69</v>
      </c>
      <c r="E106" s="130" t="s">
        <v>12</v>
      </c>
      <c r="F106" s="130" t="s">
        <v>12</v>
      </c>
    </row>
    <row r="107" spans="1:6" x14ac:dyDescent="0.25">
      <c r="A107" s="105" t="s">
        <v>19</v>
      </c>
      <c r="B107" s="106" t="s">
        <v>18</v>
      </c>
      <c r="C107" s="106">
        <v>8</v>
      </c>
      <c r="D107" s="106" t="s">
        <v>16</v>
      </c>
      <c r="E107" s="130" t="s">
        <v>12</v>
      </c>
      <c r="F107" s="130" t="s">
        <v>12</v>
      </c>
    </row>
    <row r="108" spans="1:6" x14ac:dyDescent="0.25">
      <c r="A108" s="105" t="s">
        <v>19</v>
      </c>
      <c r="B108" s="106" t="s">
        <v>18</v>
      </c>
      <c r="C108" s="106">
        <v>5</v>
      </c>
      <c r="D108" s="106" t="s">
        <v>9</v>
      </c>
      <c r="E108" s="130">
        <v>3.56</v>
      </c>
      <c r="F108" s="130">
        <v>91</v>
      </c>
    </row>
    <row r="109" spans="1:6" x14ac:dyDescent="0.25">
      <c r="A109" s="105" t="s">
        <v>19</v>
      </c>
      <c r="B109" s="106" t="s">
        <v>18</v>
      </c>
      <c r="C109" s="106">
        <v>6</v>
      </c>
      <c r="D109" s="106" t="s">
        <v>11</v>
      </c>
      <c r="E109" s="130">
        <v>2.74</v>
      </c>
      <c r="F109" s="130">
        <v>70</v>
      </c>
    </row>
    <row r="110" spans="1:6" x14ac:dyDescent="0.25">
      <c r="A110" s="105" t="s">
        <v>19</v>
      </c>
      <c r="B110" s="106" t="s">
        <v>18</v>
      </c>
      <c r="C110" s="106">
        <v>4</v>
      </c>
      <c r="D110" s="106" t="s">
        <v>17</v>
      </c>
      <c r="E110" s="130">
        <v>10.68</v>
      </c>
      <c r="F110" s="130">
        <v>273</v>
      </c>
    </row>
    <row r="111" spans="1:6" x14ac:dyDescent="0.25">
      <c r="A111" s="105" t="s">
        <v>19</v>
      </c>
      <c r="B111" s="106" t="s">
        <v>18</v>
      </c>
      <c r="C111" s="106">
        <v>7</v>
      </c>
      <c r="D111" s="106" t="s">
        <v>10</v>
      </c>
      <c r="E111" s="130" t="s">
        <v>12</v>
      </c>
      <c r="F111" s="130" t="s">
        <v>12</v>
      </c>
    </row>
    <row r="112" spans="1:6" x14ac:dyDescent="0.25">
      <c r="A112" s="105" t="s">
        <v>19</v>
      </c>
      <c r="B112" s="106" t="s">
        <v>18</v>
      </c>
      <c r="C112" s="106">
        <v>2</v>
      </c>
      <c r="D112" s="106" t="s">
        <v>15</v>
      </c>
      <c r="E112" s="130">
        <v>31.05</v>
      </c>
      <c r="F112" s="130">
        <v>794</v>
      </c>
    </row>
    <row r="113" spans="1:6" x14ac:dyDescent="0.25">
      <c r="A113" s="105" t="s">
        <v>19</v>
      </c>
      <c r="B113" s="106" t="s">
        <v>18</v>
      </c>
      <c r="C113" s="106">
        <v>3</v>
      </c>
      <c r="D113" s="106" t="s">
        <v>20</v>
      </c>
      <c r="E113" s="130">
        <v>17.32</v>
      </c>
      <c r="F113" s="130">
        <v>443</v>
      </c>
    </row>
    <row r="114" spans="1:6" x14ac:dyDescent="0.25">
      <c r="A114" s="105" t="s">
        <v>19</v>
      </c>
      <c r="B114" s="106" t="s">
        <v>18</v>
      </c>
      <c r="C114" s="106">
        <v>1</v>
      </c>
      <c r="D114" s="106" t="s">
        <v>35</v>
      </c>
      <c r="E114" s="130">
        <v>34.380000000000003</v>
      </c>
      <c r="F114" s="130">
        <v>879</v>
      </c>
    </row>
    <row r="115" spans="1:6" x14ac:dyDescent="0.25">
      <c r="A115" s="105" t="s">
        <v>19</v>
      </c>
      <c r="B115" s="106" t="s">
        <v>18</v>
      </c>
      <c r="C115" s="106" t="s">
        <v>13</v>
      </c>
      <c r="D115" s="106" t="s">
        <v>69</v>
      </c>
      <c r="E115" s="130">
        <v>0</v>
      </c>
      <c r="F115" s="130">
        <v>0</v>
      </c>
    </row>
    <row r="116" spans="1:6" x14ac:dyDescent="0.25">
      <c r="A116" s="105" t="s">
        <v>21</v>
      </c>
      <c r="B116" s="106">
        <v>0</v>
      </c>
      <c r="C116" s="106" t="s">
        <v>13</v>
      </c>
      <c r="D116" s="106" t="s">
        <v>16</v>
      </c>
      <c r="E116" s="130">
        <v>0</v>
      </c>
      <c r="F116" s="130">
        <v>0</v>
      </c>
    </row>
    <row r="117" spans="1:6" x14ac:dyDescent="0.25">
      <c r="A117" s="105" t="s">
        <v>21</v>
      </c>
      <c r="B117" s="106">
        <v>0</v>
      </c>
      <c r="C117" s="106">
        <v>3</v>
      </c>
      <c r="D117" s="106" t="s">
        <v>9</v>
      </c>
      <c r="E117" s="130">
        <v>7.64</v>
      </c>
      <c r="F117" s="130">
        <v>72</v>
      </c>
    </row>
    <row r="118" spans="1:6" x14ac:dyDescent="0.25">
      <c r="A118" s="105" t="s">
        <v>21</v>
      </c>
      <c r="B118" s="106">
        <v>0</v>
      </c>
      <c r="C118" s="106">
        <v>2</v>
      </c>
      <c r="D118" s="106" t="s">
        <v>11</v>
      </c>
      <c r="E118" s="130">
        <v>21</v>
      </c>
      <c r="F118" s="130">
        <v>198</v>
      </c>
    </row>
    <row r="119" spans="1:6" x14ac:dyDescent="0.25">
      <c r="A119" s="105" t="s">
        <v>21</v>
      </c>
      <c r="B119" s="106">
        <v>0</v>
      </c>
      <c r="C119" s="106">
        <v>4</v>
      </c>
      <c r="D119" s="106" t="s">
        <v>17</v>
      </c>
      <c r="E119" s="130">
        <v>5.83</v>
      </c>
      <c r="F119" s="130">
        <v>55</v>
      </c>
    </row>
    <row r="120" spans="1:6" x14ac:dyDescent="0.25">
      <c r="A120" s="105" t="s">
        <v>21</v>
      </c>
      <c r="B120" s="106">
        <v>0</v>
      </c>
      <c r="C120" s="106">
        <v>5</v>
      </c>
      <c r="D120" s="106" t="s">
        <v>10</v>
      </c>
      <c r="E120" s="130">
        <v>1.27</v>
      </c>
      <c r="F120" s="130">
        <v>12</v>
      </c>
    </row>
    <row r="121" spans="1:6" x14ac:dyDescent="0.25">
      <c r="A121" s="105" t="s">
        <v>21</v>
      </c>
      <c r="B121" s="106">
        <v>0</v>
      </c>
      <c r="C121" s="106" t="s">
        <v>13</v>
      </c>
      <c r="D121" s="106" t="s">
        <v>15</v>
      </c>
      <c r="E121" s="130">
        <v>0</v>
      </c>
      <c r="F121" s="130">
        <v>0</v>
      </c>
    </row>
    <row r="122" spans="1:6" x14ac:dyDescent="0.25">
      <c r="A122" s="105" t="s">
        <v>21</v>
      </c>
      <c r="B122" s="106">
        <v>0</v>
      </c>
      <c r="C122" s="106" t="s">
        <v>13</v>
      </c>
      <c r="D122" s="106" t="s">
        <v>20</v>
      </c>
      <c r="E122" s="130">
        <v>0</v>
      </c>
      <c r="F122" s="130">
        <v>0</v>
      </c>
    </row>
    <row r="123" spans="1:6" x14ac:dyDescent="0.25">
      <c r="A123" s="105" t="s">
        <v>21</v>
      </c>
      <c r="B123" s="106">
        <v>0</v>
      </c>
      <c r="C123" s="106">
        <v>1</v>
      </c>
      <c r="D123" s="106" t="s">
        <v>35</v>
      </c>
      <c r="E123" s="130">
        <v>64.260000000000005</v>
      </c>
      <c r="F123" s="130">
        <v>606</v>
      </c>
    </row>
    <row r="124" spans="1:6" x14ac:dyDescent="0.25">
      <c r="A124" s="105" t="s">
        <v>21</v>
      </c>
      <c r="B124" s="106">
        <v>0</v>
      </c>
      <c r="C124" s="106" t="s">
        <v>13</v>
      </c>
      <c r="D124" s="106" t="s">
        <v>69</v>
      </c>
      <c r="E124" s="130">
        <v>0</v>
      </c>
      <c r="F124" s="130">
        <v>0</v>
      </c>
    </row>
    <row r="125" spans="1:6" x14ac:dyDescent="0.25">
      <c r="A125" s="105" t="s">
        <v>21</v>
      </c>
      <c r="B125" s="107">
        <v>43834</v>
      </c>
      <c r="C125" s="106" t="s">
        <v>13</v>
      </c>
      <c r="D125" s="106" t="s">
        <v>16</v>
      </c>
      <c r="E125" s="130">
        <v>0</v>
      </c>
      <c r="F125" s="130">
        <v>0</v>
      </c>
    </row>
    <row r="126" spans="1:6" x14ac:dyDescent="0.25">
      <c r="A126" s="105" t="s">
        <v>21</v>
      </c>
      <c r="B126" s="107">
        <v>43834</v>
      </c>
      <c r="C126" s="106">
        <v>3</v>
      </c>
      <c r="D126" s="106" t="s">
        <v>9</v>
      </c>
      <c r="E126" s="130">
        <v>11.1</v>
      </c>
      <c r="F126" s="130">
        <v>554</v>
      </c>
    </row>
    <row r="127" spans="1:6" x14ac:dyDescent="0.25">
      <c r="A127" s="105" t="s">
        <v>21</v>
      </c>
      <c r="B127" s="107">
        <v>43834</v>
      </c>
      <c r="C127" s="106">
        <v>2</v>
      </c>
      <c r="D127" s="106" t="s">
        <v>11</v>
      </c>
      <c r="E127" s="130">
        <v>33.58</v>
      </c>
      <c r="F127" s="130">
        <v>1676</v>
      </c>
    </row>
    <row r="128" spans="1:6" x14ac:dyDescent="0.25">
      <c r="A128" s="105" t="s">
        <v>21</v>
      </c>
      <c r="B128" s="107">
        <v>43834</v>
      </c>
      <c r="C128" s="106">
        <v>4</v>
      </c>
      <c r="D128" s="106" t="s">
        <v>17</v>
      </c>
      <c r="E128" s="130">
        <v>6.61</v>
      </c>
      <c r="F128" s="130">
        <v>330</v>
      </c>
    </row>
    <row r="129" spans="1:6" x14ac:dyDescent="0.25">
      <c r="A129" s="105" t="s">
        <v>21</v>
      </c>
      <c r="B129" s="107">
        <v>43834</v>
      </c>
      <c r="C129" s="106">
        <v>5</v>
      </c>
      <c r="D129" s="106" t="s">
        <v>10</v>
      </c>
      <c r="E129" s="130">
        <v>1.56</v>
      </c>
      <c r="F129" s="130">
        <v>78</v>
      </c>
    </row>
    <row r="130" spans="1:6" x14ac:dyDescent="0.25">
      <c r="A130" s="105" t="s">
        <v>21</v>
      </c>
      <c r="B130" s="107">
        <v>43834</v>
      </c>
      <c r="C130" s="106" t="s">
        <v>13</v>
      </c>
      <c r="D130" s="106" t="s">
        <v>15</v>
      </c>
      <c r="E130" s="130">
        <v>0</v>
      </c>
      <c r="F130" s="130">
        <v>0</v>
      </c>
    </row>
    <row r="131" spans="1:6" x14ac:dyDescent="0.25">
      <c r="A131" s="105" t="s">
        <v>21</v>
      </c>
      <c r="B131" s="107">
        <v>43834</v>
      </c>
      <c r="C131" s="106" t="s">
        <v>13</v>
      </c>
      <c r="D131" s="106" t="s">
        <v>20</v>
      </c>
      <c r="E131" s="130">
        <v>0</v>
      </c>
      <c r="F131" s="130">
        <v>0</v>
      </c>
    </row>
    <row r="132" spans="1:6" x14ac:dyDescent="0.25">
      <c r="A132" s="105" t="s">
        <v>21</v>
      </c>
      <c r="B132" s="107">
        <v>43834</v>
      </c>
      <c r="C132" s="106">
        <v>1</v>
      </c>
      <c r="D132" s="106" t="s">
        <v>35</v>
      </c>
      <c r="E132" s="130">
        <v>47.14</v>
      </c>
      <c r="F132" s="130">
        <v>2353</v>
      </c>
    </row>
    <row r="133" spans="1:6" x14ac:dyDescent="0.25">
      <c r="A133" s="105" t="s">
        <v>21</v>
      </c>
      <c r="B133" s="107">
        <v>43834</v>
      </c>
      <c r="C133" s="106" t="s">
        <v>13</v>
      </c>
      <c r="D133" s="106" t="s">
        <v>69</v>
      </c>
      <c r="E133" s="130">
        <v>0</v>
      </c>
      <c r="F133" s="130">
        <v>0</v>
      </c>
    </row>
    <row r="134" spans="1:6" x14ac:dyDescent="0.25">
      <c r="A134" s="105" t="s">
        <v>21</v>
      </c>
      <c r="B134" s="107">
        <v>43960</v>
      </c>
      <c r="C134" s="106" t="s">
        <v>13</v>
      </c>
      <c r="D134" s="106" t="s">
        <v>16</v>
      </c>
      <c r="E134" s="130">
        <v>0</v>
      </c>
      <c r="F134" s="130">
        <v>0</v>
      </c>
    </row>
    <row r="135" spans="1:6" x14ac:dyDescent="0.25">
      <c r="A135" s="105" t="s">
        <v>21</v>
      </c>
      <c r="B135" s="107">
        <v>43960</v>
      </c>
      <c r="C135" s="106">
        <v>3</v>
      </c>
      <c r="D135" s="106" t="s">
        <v>9</v>
      </c>
      <c r="E135" s="130">
        <v>10.15</v>
      </c>
      <c r="F135" s="130">
        <v>429</v>
      </c>
    </row>
    <row r="136" spans="1:6" x14ac:dyDescent="0.25">
      <c r="A136" s="105" t="s">
        <v>21</v>
      </c>
      <c r="B136" s="107">
        <v>43960</v>
      </c>
      <c r="C136" s="106">
        <v>2</v>
      </c>
      <c r="D136" s="106" t="s">
        <v>11</v>
      </c>
      <c r="E136" s="130">
        <v>38.85</v>
      </c>
      <c r="F136" s="130">
        <v>1642</v>
      </c>
    </row>
    <row r="137" spans="1:6" x14ac:dyDescent="0.25">
      <c r="A137" s="105" t="s">
        <v>21</v>
      </c>
      <c r="B137" s="107">
        <v>43960</v>
      </c>
      <c r="C137" s="106">
        <v>4</v>
      </c>
      <c r="D137" s="106" t="s">
        <v>17</v>
      </c>
      <c r="E137" s="130">
        <v>7.17</v>
      </c>
      <c r="F137" s="130">
        <v>303</v>
      </c>
    </row>
    <row r="138" spans="1:6" x14ac:dyDescent="0.25">
      <c r="A138" s="105" t="s">
        <v>21</v>
      </c>
      <c r="B138" s="107">
        <v>43960</v>
      </c>
      <c r="C138" s="106">
        <v>5</v>
      </c>
      <c r="D138" s="106" t="s">
        <v>10</v>
      </c>
      <c r="E138" s="130">
        <v>2.41</v>
      </c>
      <c r="F138" s="130">
        <v>102</v>
      </c>
    </row>
    <row r="139" spans="1:6" x14ac:dyDescent="0.25">
      <c r="A139" s="105" t="s">
        <v>21</v>
      </c>
      <c r="B139" s="107">
        <v>43960</v>
      </c>
      <c r="C139" s="106" t="s">
        <v>13</v>
      </c>
      <c r="D139" s="106" t="s">
        <v>15</v>
      </c>
      <c r="E139" s="130">
        <v>0</v>
      </c>
      <c r="F139" s="130">
        <v>0</v>
      </c>
    </row>
    <row r="140" spans="1:6" x14ac:dyDescent="0.25">
      <c r="A140" s="105" t="s">
        <v>21</v>
      </c>
      <c r="B140" s="107">
        <v>43960</v>
      </c>
      <c r="C140" s="106" t="s">
        <v>13</v>
      </c>
      <c r="D140" s="106" t="s">
        <v>20</v>
      </c>
      <c r="E140" s="130">
        <v>0</v>
      </c>
      <c r="F140" s="130">
        <v>0</v>
      </c>
    </row>
    <row r="141" spans="1:6" x14ac:dyDescent="0.25">
      <c r="A141" s="105" t="s">
        <v>21</v>
      </c>
      <c r="B141" s="107">
        <v>43960</v>
      </c>
      <c r="C141" s="106">
        <v>1</v>
      </c>
      <c r="D141" s="106" t="s">
        <v>35</v>
      </c>
      <c r="E141" s="130">
        <v>41.42</v>
      </c>
      <c r="F141" s="130">
        <v>1751</v>
      </c>
    </row>
    <row r="142" spans="1:6" x14ac:dyDescent="0.25">
      <c r="A142" s="105" t="s">
        <v>21</v>
      </c>
      <c r="B142" s="107">
        <v>43960</v>
      </c>
      <c r="C142" s="106" t="s">
        <v>13</v>
      </c>
      <c r="D142" s="106" t="s">
        <v>69</v>
      </c>
      <c r="E142" s="130">
        <v>0</v>
      </c>
      <c r="F142" s="130">
        <v>0</v>
      </c>
    </row>
    <row r="143" spans="1:6" x14ac:dyDescent="0.25">
      <c r="A143" s="105" t="s">
        <v>21</v>
      </c>
      <c r="B143" s="107">
        <v>44118</v>
      </c>
      <c r="C143" s="106">
        <v>6</v>
      </c>
      <c r="D143" s="106" t="s">
        <v>16</v>
      </c>
      <c r="E143" s="130">
        <v>0.31</v>
      </c>
      <c r="F143" s="130">
        <v>9</v>
      </c>
    </row>
    <row r="144" spans="1:6" x14ac:dyDescent="0.25">
      <c r="A144" s="105" t="s">
        <v>21</v>
      </c>
      <c r="B144" s="107">
        <v>44118</v>
      </c>
      <c r="C144" s="106">
        <v>3</v>
      </c>
      <c r="D144" s="106" t="s">
        <v>9</v>
      </c>
      <c r="E144" s="130">
        <v>9.56</v>
      </c>
      <c r="F144" s="130">
        <v>281</v>
      </c>
    </row>
    <row r="145" spans="1:6" x14ac:dyDescent="0.25">
      <c r="A145" s="105" t="s">
        <v>21</v>
      </c>
      <c r="B145" s="107">
        <v>44118</v>
      </c>
      <c r="C145" s="106">
        <v>2</v>
      </c>
      <c r="D145" s="106" t="s">
        <v>11</v>
      </c>
      <c r="E145" s="130">
        <v>37.619999999999997</v>
      </c>
      <c r="F145" s="130">
        <v>1106</v>
      </c>
    </row>
    <row r="146" spans="1:6" x14ac:dyDescent="0.25">
      <c r="A146" s="105" t="s">
        <v>21</v>
      </c>
      <c r="B146" s="107">
        <v>44118</v>
      </c>
      <c r="C146" s="106">
        <v>4</v>
      </c>
      <c r="D146" s="106" t="s">
        <v>17</v>
      </c>
      <c r="E146" s="130">
        <v>5.82</v>
      </c>
      <c r="F146" s="130">
        <v>171</v>
      </c>
    </row>
    <row r="147" spans="1:6" x14ac:dyDescent="0.25">
      <c r="A147" s="105" t="s">
        <v>21</v>
      </c>
      <c r="B147" s="107">
        <v>44118</v>
      </c>
      <c r="C147" s="106">
        <v>5</v>
      </c>
      <c r="D147" s="106" t="s">
        <v>10</v>
      </c>
      <c r="E147" s="130">
        <v>3.61</v>
      </c>
      <c r="F147" s="130">
        <v>106</v>
      </c>
    </row>
    <row r="148" spans="1:6" x14ac:dyDescent="0.25">
      <c r="A148" s="105" t="s">
        <v>21</v>
      </c>
      <c r="B148" s="107">
        <v>44118</v>
      </c>
      <c r="C148" s="106">
        <v>7</v>
      </c>
      <c r="D148" s="106" t="s">
        <v>15</v>
      </c>
      <c r="E148" s="130" t="s">
        <v>12</v>
      </c>
      <c r="F148" s="130" t="s">
        <v>12</v>
      </c>
    </row>
    <row r="149" spans="1:6" x14ac:dyDescent="0.25">
      <c r="A149" s="105" t="s">
        <v>21</v>
      </c>
      <c r="B149" s="107">
        <v>44118</v>
      </c>
      <c r="C149" s="106">
        <v>8</v>
      </c>
      <c r="D149" s="106" t="s">
        <v>20</v>
      </c>
      <c r="E149" s="130" t="s">
        <v>12</v>
      </c>
      <c r="F149" s="130" t="s">
        <v>12</v>
      </c>
    </row>
    <row r="150" spans="1:6" x14ac:dyDescent="0.25">
      <c r="A150" s="105" t="s">
        <v>21</v>
      </c>
      <c r="B150" s="107">
        <v>44118</v>
      </c>
      <c r="C150" s="106">
        <v>1</v>
      </c>
      <c r="D150" s="106" t="s">
        <v>35</v>
      </c>
      <c r="E150" s="130">
        <v>42.93</v>
      </c>
      <c r="F150" s="130">
        <v>1262</v>
      </c>
    </row>
    <row r="151" spans="1:6" x14ac:dyDescent="0.25">
      <c r="A151" s="105" t="s">
        <v>21</v>
      </c>
      <c r="B151" s="107">
        <v>44118</v>
      </c>
      <c r="C151" s="106" t="s">
        <v>13</v>
      </c>
      <c r="D151" s="106" t="s">
        <v>69</v>
      </c>
      <c r="E151" s="130">
        <v>0</v>
      </c>
      <c r="F151" s="130">
        <v>0</v>
      </c>
    </row>
    <row r="152" spans="1:6" x14ac:dyDescent="0.25">
      <c r="A152" s="105" t="s">
        <v>21</v>
      </c>
      <c r="B152" s="106" t="s">
        <v>14</v>
      </c>
      <c r="C152" s="106">
        <v>6</v>
      </c>
      <c r="D152" s="106" t="s">
        <v>16</v>
      </c>
      <c r="E152" s="130">
        <v>1.53</v>
      </c>
      <c r="F152" s="130">
        <v>576</v>
      </c>
    </row>
    <row r="153" spans="1:6" x14ac:dyDescent="0.25">
      <c r="A153" s="105" t="s">
        <v>21</v>
      </c>
      <c r="B153" s="106" t="s">
        <v>14</v>
      </c>
      <c r="C153" s="106">
        <v>3</v>
      </c>
      <c r="D153" s="106" t="s">
        <v>9</v>
      </c>
      <c r="E153" s="130">
        <v>9.02</v>
      </c>
      <c r="F153" s="130">
        <v>3399</v>
      </c>
    </row>
    <row r="154" spans="1:6" x14ac:dyDescent="0.25">
      <c r="A154" s="105" t="s">
        <v>21</v>
      </c>
      <c r="B154" s="106" t="s">
        <v>14</v>
      </c>
      <c r="C154" s="106">
        <v>2</v>
      </c>
      <c r="D154" s="106" t="s">
        <v>11</v>
      </c>
      <c r="E154" s="130">
        <v>30.67</v>
      </c>
      <c r="F154" s="130">
        <v>11557</v>
      </c>
    </row>
    <row r="155" spans="1:6" x14ac:dyDescent="0.25">
      <c r="A155" s="105" t="s">
        <v>21</v>
      </c>
      <c r="B155" s="106" t="s">
        <v>14</v>
      </c>
      <c r="C155" s="106">
        <v>5</v>
      </c>
      <c r="D155" s="106" t="s">
        <v>17</v>
      </c>
      <c r="E155" s="130">
        <v>4.62</v>
      </c>
      <c r="F155" s="130">
        <v>1739</v>
      </c>
    </row>
    <row r="156" spans="1:6" x14ac:dyDescent="0.25">
      <c r="A156" s="105" t="s">
        <v>21</v>
      </c>
      <c r="B156" s="106" t="s">
        <v>14</v>
      </c>
      <c r="C156" s="106">
        <v>4</v>
      </c>
      <c r="D156" s="106" t="s">
        <v>10</v>
      </c>
      <c r="E156" s="130">
        <v>6.18</v>
      </c>
      <c r="F156" s="130">
        <v>2330</v>
      </c>
    </row>
    <row r="157" spans="1:6" x14ac:dyDescent="0.25">
      <c r="A157" s="105" t="s">
        <v>21</v>
      </c>
      <c r="B157" s="106" t="s">
        <v>14</v>
      </c>
      <c r="C157" s="106">
        <v>7</v>
      </c>
      <c r="D157" s="106" t="s">
        <v>15</v>
      </c>
      <c r="E157" s="130">
        <v>0.97</v>
      </c>
      <c r="F157" s="130">
        <v>367</v>
      </c>
    </row>
    <row r="158" spans="1:6" x14ac:dyDescent="0.25">
      <c r="A158" s="105" t="s">
        <v>21</v>
      </c>
      <c r="B158" s="106" t="s">
        <v>14</v>
      </c>
      <c r="C158" s="106">
        <v>8</v>
      </c>
      <c r="D158" s="106" t="s">
        <v>20</v>
      </c>
      <c r="E158" s="130">
        <v>0.1</v>
      </c>
      <c r="F158" s="130">
        <v>38</v>
      </c>
    </row>
    <row r="159" spans="1:6" x14ac:dyDescent="0.25">
      <c r="A159" s="105" t="s">
        <v>21</v>
      </c>
      <c r="B159" s="106" t="s">
        <v>14</v>
      </c>
      <c r="C159" s="106">
        <v>1</v>
      </c>
      <c r="D159" s="106" t="s">
        <v>35</v>
      </c>
      <c r="E159" s="130">
        <v>46.9</v>
      </c>
      <c r="F159" s="130">
        <v>17670</v>
      </c>
    </row>
    <row r="160" spans="1:6" x14ac:dyDescent="0.25">
      <c r="A160" s="105" t="s">
        <v>21</v>
      </c>
      <c r="B160" s="106" t="s">
        <v>14</v>
      </c>
      <c r="C160" s="106" t="s">
        <v>13</v>
      </c>
      <c r="D160" s="106" t="s">
        <v>69</v>
      </c>
      <c r="E160" s="130">
        <v>0</v>
      </c>
      <c r="F160" s="130">
        <v>0</v>
      </c>
    </row>
    <row r="161" spans="1:6" x14ac:dyDescent="0.25">
      <c r="A161" s="105" t="s">
        <v>21</v>
      </c>
      <c r="B161" s="106" t="s">
        <v>18</v>
      </c>
      <c r="C161" s="106">
        <v>6</v>
      </c>
      <c r="D161" s="106" t="s">
        <v>16</v>
      </c>
      <c r="E161" s="130">
        <v>1.83</v>
      </c>
      <c r="F161" s="130">
        <v>225</v>
      </c>
    </row>
    <row r="162" spans="1:6" x14ac:dyDescent="0.25">
      <c r="A162" s="105" t="s">
        <v>21</v>
      </c>
      <c r="B162" s="106" t="s">
        <v>18</v>
      </c>
      <c r="C162" s="106">
        <v>3</v>
      </c>
      <c r="D162" s="106" t="s">
        <v>9</v>
      </c>
      <c r="E162" s="130">
        <v>8.59</v>
      </c>
      <c r="F162" s="130">
        <v>1054</v>
      </c>
    </row>
    <row r="163" spans="1:6" x14ac:dyDescent="0.25">
      <c r="A163" s="105" t="s">
        <v>21</v>
      </c>
      <c r="B163" s="106" t="s">
        <v>18</v>
      </c>
      <c r="C163" s="106">
        <v>2</v>
      </c>
      <c r="D163" s="106" t="s">
        <v>11</v>
      </c>
      <c r="E163" s="130">
        <v>28.55</v>
      </c>
      <c r="F163" s="130">
        <v>3502</v>
      </c>
    </row>
    <row r="164" spans="1:6" x14ac:dyDescent="0.25">
      <c r="A164" s="105" t="s">
        <v>21</v>
      </c>
      <c r="B164" s="106" t="s">
        <v>18</v>
      </c>
      <c r="C164" s="106">
        <v>5</v>
      </c>
      <c r="D164" s="106" t="s">
        <v>17</v>
      </c>
      <c r="E164" s="130">
        <v>2.93</v>
      </c>
      <c r="F164" s="130">
        <v>359</v>
      </c>
    </row>
    <row r="165" spans="1:6" x14ac:dyDescent="0.25">
      <c r="A165" s="105" t="s">
        <v>21</v>
      </c>
      <c r="B165" s="106" t="s">
        <v>18</v>
      </c>
      <c r="C165" s="106">
        <v>4</v>
      </c>
      <c r="D165" s="106" t="s">
        <v>10</v>
      </c>
      <c r="E165" s="130">
        <v>5.78</v>
      </c>
      <c r="F165" s="130">
        <v>709</v>
      </c>
    </row>
    <row r="166" spans="1:6" x14ac:dyDescent="0.25">
      <c r="A166" s="105" t="s">
        <v>21</v>
      </c>
      <c r="B166" s="106" t="s">
        <v>18</v>
      </c>
      <c r="C166" s="106">
        <v>7</v>
      </c>
      <c r="D166" s="106" t="s">
        <v>15</v>
      </c>
      <c r="E166" s="130">
        <v>1.81</v>
      </c>
      <c r="F166" s="130">
        <v>222</v>
      </c>
    </row>
    <row r="167" spans="1:6" x14ac:dyDescent="0.25">
      <c r="A167" s="105" t="s">
        <v>21</v>
      </c>
      <c r="B167" s="106" t="s">
        <v>18</v>
      </c>
      <c r="C167" s="106">
        <v>8</v>
      </c>
      <c r="D167" s="106" t="s">
        <v>20</v>
      </c>
      <c r="E167" s="130">
        <v>0.26</v>
      </c>
      <c r="F167" s="130">
        <v>32</v>
      </c>
    </row>
    <row r="168" spans="1:6" x14ac:dyDescent="0.25">
      <c r="A168" s="105" t="s">
        <v>21</v>
      </c>
      <c r="B168" s="106" t="s">
        <v>18</v>
      </c>
      <c r="C168" s="106">
        <v>1</v>
      </c>
      <c r="D168" s="106" t="s">
        <v>35</v>
      </c>
      <c r="E168" s="130">
        <v>50.25</v>
      </c>
      <c r="F168" s="130">
        <v>6164</v>
      </c>
    </row>
    <row r="169" spans="1:6" x14ac:dyDescent="0.25">
      <c r="A169" s="105" t="s">
        <v>21</v>
      </c>
      <c r="B169" s="106" t="s">
        <v>18</v>
      </c>
      <c r="C169" s="106" t="s">
        <v>13</v>
      </c>
      <c r="D169" s="106" t="s">
        <v>69</v>
      </c>
      <c r="E169" s="130">
        <v>0</v>
      </c>
      <c r="F169" s="130">
        <v>0</v>
      </c>
    </row>
    <row r="170" spans="1:6" x14ac:dyDescent="0.25">
      <c r="A170" s="105" t="s">
        <v>22</v>
      </c>
      <c r="B170" s="106">
        <v>0</v>
      </c>
      <c r="C170" s="106" t="s">
        <v>13</v>
      </c>
      <c r="D170" s="106" t="s">
        <v>16</v>
      </c>
      <c r="E170" s="130">
        <v>0</v>
      </c>
      <c r="F170" s="130">
        <v>0</v>
      </c>
    </row>
    <row r="171" spans="1:6" x14ac:dyDescent="0.25">
      <c r="A171" s="105" t="s">
        <v>22</v>
      </c>
      <c r="B171" s="106">
        <v>0</v>
      </c>
      <c r="C171" s="106">
        <v>2</v>
      </c>
      <c r="D171" s="106" t="s">
        <v>9</v>
      </c>
      <c r="E171" s="130">
        <v>4.66</v>
      </c>
      <c r="F171" s="130">
        <v>19</v>
      </c>
    </row>
    <row r="172" spans="1:6" x14ac:dyDescent="0.25">
      <c r="A172" s="105" t="s">
        <v>22</v>
      </c>
      <c r="B172" s="106">
        <v>0</v>
      </c>
      <c r="C172" s="106">
        <v>4</v>
      </c>
      <c r="D172" s="106" t="s">
        <v>11</v>
      </c>
      <c r="E172" s="130" t="s">
        <v>12</v>
      </c>
      <c r="F172" s="130" t="s">
        <v>12</v>
      </c>
    </row>
    <row r="173" spans="1:6" x14ac:dyDescent="0.25">
      <c r="A173" s="105" t="s">
        <v>22</v>
      </c>
      <c r="B173" s="106">
        <v>0</v>
      </c>
      <c r="C173" s="106">
        <v>5</v>
      </c>
      <c r="D173" s="106" t="s">
        <v>17</v>
      </c>
      <c r="E173" s="130" t="s">
        <v>12</v>
      </c>
      <c r="F173" s="130" t="s">
        <v>12</v>
      </c>
    </row>
    <row r="174" spans="1:6" x14ac:dyDescent="0.25">
      <c r="A174" s="105" t="s">
        <v>22</v>
      </c>
      <c r="B174" s="106">
        <v>0</v>
      </c>
      <c r="C174" s="106">
        <v>3</v>
      </c>
      <c r="D174" s="106" t="s">
        <v>10</v>
      </c>
      <c r="E174" s="130">
        <v>1.72</v>
      </c>
      <c r="F174" s="130">
        <v>7</v>
      </c>
    </row>
    <row r="175" spans="1:6" x14ac:dyDescent="0.25">
      <c r="A175" s="105" t="s">
        <v>22</v>
      </c>
      <c r="B175" s="106">
        <v>0</v>
      </c>
      <c r="C175" s="106" t="s">
        <v>13</v>
      </c>
      <c r="D175" s="106" t="s">
        <v>15</v>
      </c>
      <c r="E175" s="130">
        <v>0</v>
      </c>
      <c r="F175" s="130">
        <v>0</v>
      </c>
    </row>
    <row r="176" spans="1:6" x14ac:dyDescent="0.25">
      <c r="A176" s="105" t="s">
        <v>22</v>
      </c>
      <c r="B176" s="106">
        <v>0</v>
      </c>
      <c r="C176" s="106" t="s">
        <v>13</v>
      </c>
      <c r="D176" s="106" t="s">
        <v>20</v>
      </c>
      <c r="E176" s="130">
        <v>0</v>
      </c>
      <c r="F176" s="130">
        <v>0</v>
      </c>
    </row>
    <row r="177" spans="1:6" x14ac:dyDescent="0.25">
      <c r="A177" s="105" t="s">
        <v>22</v>
      </c>
      <c r="B177" s="106">
        <v>0</v>
      </c>
      <c r="C177" s="106">
        <v>1</v>
      </c>
      <c r="D177" s="106" t="s">
        <v>35</v>
      </c>
      <c r="E177" s="130">
        <v>92.16</v>
      </c>
      <c r="F177" s="130">
        <v>376</v>
      </c>
    </row>
    <row r="178" spans="1:6" x14ac:dyDescent="0.25">
      <c r="A178" s="105" t="s">
        <v>22</v>
      </c>
      <c r="B178" s="106">
        <v>0</v>
      </c>
      <c r="C178" s="106" t="s">
        <v>13</v>
      </c>
      <c r="D178" s="106" t="s">
        <v>69</v>
      </c>
      <c r="E178" s="130">
        <v>0</v>
      </c>
      <c r="F178" s="130">
        <v>0</v>
      </c>
    </row>
    <row r="179" spans="1:6" x14ac:dyDescent="0.25">
      <c r="A179" s="105" t="s">
        <v>22</v>
      </c>
      <c r="B179" s="107">
        <v>43834</v>
      </c>
      <c r="C179" s="106" t="s">
        <v>13</v>
      </c>
      <c r="D179" s="106" t="s">
        <v>16</v>
      </c>
      <c r="E179" s="130">
        <v>0</v>
      </c>
      <c r="F179" s="130">
        <v>0</v>
      </c>
    </row>
    <row r="180" spans="1:6" x14ac:dyDescent="0.25">
      <c r="A180" s="105" t="s">
        <v>22</v>
      </c>
      <c r="B180" s="107">
        <v>43834</v>
      </c>
      <c r="C180" s="106">
        <v>2</v>
      </c>
      <c r="D180" s="106" t="s">
        <v>9</v>
      </c>
      <c r="E180" s="130">
        <v>7.09</v>
      </c>
      <c r="F180" s="130">
        <v>137</v>
      </c>
    </row>
    <row r="181" spans="1:6" x14ac:dyDescent="0.25">
      <c r="A181" s="105" t="s">
        <v>22</v>
      </c>
      <c r="B181" s="107">
        <v>43834</v>
      </c>
      <c r="C181" s="106">
        <v>4</v>
      </c>
      <c r="D181" s="106" t="s">
        <v>11</v>
      </c>
      <c r="E181" s="130">
        <v>0.73</v>
      </c>
      <c r="F181" s="130">
        <v>14</v>
      </c>
    </row>
    <row r="182" spans="1:6" x14ac:dyDescent="0.25">
      <c r="A182" s="105" t="s">
        <v>22</v>
      </c>
      <c r="B182" s="107">
        <v>43834</v>
      </c>
      <c r="C182" s="106" t="s">
        <v>13</v>
      </c>
      <c r="D182" s="106" t="s">
        <v>17</v>
      </c>
      <c r="E182" s="130">
        <v>0</v>
      </c>
      <c r="F182" s="130">
        <v>0</v>
      </c>
    </row>
    <row r="183" spans="1:6" x14ac:dyDescent="0.25">
      <c r="A183" s="105" t="s">
        <v>22</v>
      </c>
      <c r="B183" s="107">
        <v>43834</v>
      </c>
      <c r="C183" s="106">
        <v>3</v>
      </c>
      <c r="D183" s="106" t="s">
        <v>10</v>
      </c>
      <c r="E183" s="130">
        <v>3.21</v>
      </c>
      <c r="F183" s="130">
        <v>62</v>
      </c>
    </row>
    <row r="184" spans="1:6" x14ac:dyDescent="0.25">
      <c r="A184" s="105" t="s">
        <v>22</v>
      </c>
      <c r="B184" s="107">
        <v>43834</v>
      </c>
      <c r="C184" s="106" t="s">
        <v>13</v>
      </c>
      <c r="D184" s="106" t="s">
        <v>15</v>
      </c>
      <c r="E184" s="130">
        <v>0</v>
      </c>
      <c r="F184" s="130">
        <v>0</v>
      </c>
    </row>
    <row r="185" spans="1:6" x14ac:dyDescent="0.25">
      <c r="A185" s="105" t="s">
        <v>22</v>
      </c>
      <c r="B185" s="107">
        <v>43834</v>
      </c>
      <c r="C185" s="106" t="s">
        <v>13</v>
      </c>
      <c r="D185" s="106" t="s">
        <v>20</v>
      </c>
      <c r="E185" s="130">
        <v>0</v>
      </c>
      <c r="F185" s="130">
        <v>0</v>
      </c>
    </row>
    <row r="186" spans="1:6" x14ac:dyDescent="0.25">
      <c r="A186" s="105" t="s">
        <v>22</v>
      </c>
      <c r="B186" s="107">
        <v>43834</v>
      </c>
      <c r="C186" s="106">
        <v>1</v>
      </c>
      <c r="D186" s="106" t="s">
        <v>35</v>
      </c>
      <c r="E186" s="130">
        <v>88.97</v>
      </c>
      <c r="F186" s="130">
        <v>1718</v>
      </c>
    </row>
    <row r="187" spans="1:6" x14ac:dyDescent="0.25">
      <c r="A187" s="105" t="s">
        <v>22</v>
      </c>
      <c r="B187" s="107">
        <v>43834</v>
      </c>
      <c r="C187" s="106" t="s">
        <v>13</v>
      </c>
      <c r="D187" s="106" t="s">
        <v>69</v>
      </c>
      <c r="E187" s="130">
        <v>0</v>
      </c>
      <c r="F187" s="130">
        <v>0</v>
      </c>
    </row>
    <row r="188" spans="1:6" x14ac:dyDescent="0.25">
      <c r="A188" s="105" t="s">
        <v>22</v>
      </c>
      <c r="B188" s="107">
        <v>43960</v>
      </c>
      <c r="C188" s="106" t="s">
        <v>13</v>
      </c>
      <c r="D188" s="106" t="s">
        <v>16</v>
      </c>
      <c r="E188" s="130">
        <v>0</v>
      </c>
      <c r="F188" s="130">
        <v>0</v>
      </c>
    </row>
    <row r="189" spans="1:6" x14ac:dyDescent="0.25">
      <c r="A189" s="105" t="s">
        <v>22</v>
      </c>
      <c r="B189" s="107">
        <v>43960</v>
      </c>
      <c r="C189" s="106">
        <v>2</v>
      </c>
      <c r="D189" s="106" t="s">
        <v>9</v>
      </c>
      <c r="E189" s="130">
        <v>8.16</v>
      </c>
      <c r="F189" s="130">
        <v>47</v>
      </c>
    </row>
    <row r="190" spans="1:6" x14ac:dyDescent="0.25">
      <c r="A190" s="105" t="s">
        <v>22</v>
      </c>
      <c r="B190" s="107">
        <v>43960</v>
      </c>
      <c r="C190" s="106">
        <v>4</v>
      </c>
      <c r="D190" s="106" t="s">
        <v>11</v>
      </c>
      <c r="E190" s="130" t="s">
        <v>12</v>
      </c>
      <c r="F190" s="130" t="s">
        <v>12</v>
      </c>
    </row>
    <row r="191" spans="1:6" x14ac:dyDescent="0.25">
      <c r="A191" s="105" t="s">
        <v>22</v>
      </c>
      <c r="B191" s="107">
        <v>43960</v>
      </c>
      <c r="C191" s="106" t="s">
        <v>13</v>
      </c>
      <c r="D191" s="106" t="s">
        <v>17</v>
      </c>
      <c r="E191" s="130">
        <v>0</v>
      </c>
      <c r="F191" s="130">
        <v>0</v>
      </c>
    </row>
    <row r="192" spans="1:6" x14ac:dyDescent="0.25">
      <c r="A192" s="105" t="s">
        <v>22</v>
      </c>
      <c r="B192" s="107">
        <v>43960</v>
      </c>
      <c r="C192" s="106">
        <v>3</v>
      </c>
      <c r="D192" s="106" t="s">
        <v>10</v>
      </c>
      <c r="E192" s="130">
        <v>6.6</v>
      </c>
      <c r="F192" s="130">
        <v>38</v>
      </c>
    </row>
    <row r="193" spans="1:6" x14ac:dyDescent="0.25">
      <c r="A193" s="105" t="s">
        <v>22</v>
      </c>
      <c r="B193" s="107">
        <v>43960</v>
      </c>
      <c r="C193" s="106" t="s">
        <v>13</v>
      </c>
      <c r="D193" s="106" t="s">
        <v>15</v>
      </c>
      <c r="E193" s="130">
        <v>0</v>
      </c>
      <c r="F193" s="130">
        <v>0</v>
      </c>
    </row>
    <row r="194" spans="1:6" x14ac:dyDescent="0.25">
      <c r="A194" s="105" t="s">
        <v>22</v>
      </c>
      <c r="B194" s="107">
        <v>43960</v>
      </c>
      <c r="C194" s="106" t="s">
        <v>13</v>
      </c>
      <c r="D194" s="106" t="s">
        <v>20</v>
      </c>
      <c r="E194" s="130">
        <v>0</v>
      </c>
      <c r="F194" s="130">
        <v>0</v>
      </c>
    </row>
    <row r="195" spans="1:6" x14ac:dyDescent="0.25">
      <c r="A195" s="105" t="s">
        <v>22</v>
      </c>
      <c r="B195" s="107">
        <v>43960</v>
      </c>
      <c r="C195" s="106">
        <v>1</v>
      </c>
      <c r="D195" s="106" t="s">
        <v>35</v>
      </c>
      <c r="E195" s="130">
        <v>84.9</v>
      </c>
      <c r="F195" s="130">
        <v>489</v>
      </c>
    </row>
    <row r="196" spans="1:6" x14ac:dyDescent="0.25">
      <c r="A196" s="105" t="s">
        <v>22</v>
      </c>
      <c r="B196" s="107">
        <v>43960</v>
      </c>
      <c r="C196" s="106" t="s">
        <v>13</v>
      </c>
      <c r="D196" s="106" t="s">
        <v>69</v>
      </c>
      <c r="E196" s="132" t="s">
        <v>12</v>
      </c>
      <c r="F196" s="132" t="s">
        <v>12</v>
      </c>
    </row>
    <row r="197" spans="1:6" x14ac:dyDescent="0.25">
      <c r="A197" s="105" t="s">
        <v>22</v>
      </c>
      <c r="B197" s="107">
        <v>44118</v>
      </c>
      <c r="C197" s="106" t="s">
        <v>13</v>
      </c>
      <c r="D197" s="106" t="s">
        <v>16</v>
      </c>
      <c r="E197" s="130">
        <v>0</v>
      </c>
      <c r="F197" s="130">
        <v>0</v>
      </c>
    </row>
    <row r="198" spans="1:6" x14ac:dyDescent="0.25">
      <c r="A198" s="105" t="s">
        <v>22</v>
      </c>
      <c r="B198" s="107">
        <v>44118</v>
      </c>
      <c r="C198" s="106">
        <v>3</v>
      </c>
      <c r="D198" s="106" t="s">
        <v>9</v>
      </c>
      <c r="E198" s="130">
        <v>5.73</v>
      </c>
      <c r="F198" s="130">
        <v>9</v>
      </c>
    </row>
    <row r="199" spans="1:6" x14ac:dyDescent="0.25">
      <c r="A199" s="105" t="s">
        <v>22</v>
      </c>
      <c r="B199" s="107">
        <v>44118</v>
      </c>
      <c r="C199" s="106" t="s">
        <v>13</v>
      </c>
      <c r="D199" s="106" t="s">
        <v>11</v>
      </c>
      <c r="E199" s="130">
        <v>0</v>
      </c>
      <c r="F199" s="130">
        <v>0</v>
      </c>
    </row>
    <row r="200" spans="1:6" x14ac:dyDescent="0.25">
      <c r="A200" s="105" t="s">
        <v>22</v>
      </c>
      <c r="B200" s="107">
        <v>44118</v>
      </c>
      <c r="C200" s="106" t="s">
        <v>13</v>
      </c>
      <c r="D200" s="106" t="s">
        <v>17</v>
      </c>
      <c r="E200" s="130">
        <v>0</v>
      </c>
      <c r="F200" s="130">
        <v>0</v>
      </c>
    </row>
    <row r="201" spans="1:6" x14ac:dyDescent="0.25">
      <c r="A201" s="105" t="s">
        <v>22</v>
      </c>
      <c r="B201" s="107">
        <v>44118</v>
      </c>
      <c r="C201" s="106">
        <v>2</v>
      </c>
      <c r="D201" s="106" t="s">
        <v>10</v>
      </c>
      <c r="E201" s="130">
        <v>9.5500000000000007</v>
      </c>
      <c r="F201" s="130">
        <v>15</v>
      </c>
    </row>
    <row r="202" spans="1:6" x14ac:dyDescent="0.25">
      <c r="A202" s="105" t="s">
        <v>22</v>
      </c>
      <c r="B202" s="107">
        <v>44118</v>
      </c>
      <c r="C202" s="106" t="s">
        <v>13</v>
      </c>
      <c r="D202" s="106" t="s">
        <v>15</v>
      </c>
      <c r="E202" s="130">
        <v>0</v>
      </c>
      <c r="F202" s="130">
        <v>0</v>
      </c>
    </row>
    <row r="203" spans="1:6" x14ac:dyDescent="0.25">
      <c r="A203" s="105" t="s">
        <v>22</v>
      </c>
      <c r="B203" s="107">
        <v>44118</v>
      </c>
      <c r="C203" s="106" t="s">
        <v>13</v>
      </c>
      <c r="D203" s="106" t="s">
        <v>20</v>
      </c>
      <c r="E203" s="130">
        <v>0</v>
      </c>
      <c r="F203" s="130">
        <v>0</v>
      </c>
    </row>
    <row r="204" spans="1:6" x14ac:dyDescent="0.25">
      <c r="A204" s="105" t="s">
        <v>22</v>
      </c>
      <c r="B204" s="107">
        <v>44118</v>
      </c>
      <c r="C204" s="106">
        <v>1</v>
      </c>
      <c r="D204" s="106" t="s">
        <v>35</v>
      </c>
      <c r="E204" s="130">
        <v>84.71</v>
      </c>
      <c r="F204" s="130">
        <v>133</v>
      </c>
    </row>
    <row r="205" spans="1:6" x14ac:dyDescent="0.25">
      <c r="A205" s="105" t="s">
        <v>22</v>
      </c>
      <c r="B205" s="107">
        <v>44118</v>
      </c>
      <c r="C205" s="106" t="s">
        <v>13</v>
      </c>
      <c r="D205" s="106" t="s">
        <v>69</v>
      </c>
      <c r="E205" s="130">
        <v>0</v>
      </c>
      <c r="F205" s="130">
        <v>0</v>
      </c>
    </row>
    <row r="206" spans="1:6" x14ac:dyDescent="0.25">
      <c r="A206" s="105" t="s">
        <v>22</v>
      </c>
      <c r="B206" s="106" t="s">
        <v>14</v>
      </c>
      <c r="C206" s="106">
        <v>6</v>
      </c>
      <c r="D206" s="106" t="s">
        <v>16</v>
      </c>
      <c r="E206" s="130">
        <v>0.64</v>
      </c>
      <c r="F206" s="130">
        <v>12</v>
      </c>
    </row>
    <row r="207" spans="1:6" x14ac:dyDescent="0.25">
      <c r="A207" s="105" t="s">
        <v>22</v>
      </c>
      <c r="B207" s="106" t="s">
        <v>14</v>
      </c>
      <c r="C207" s="106">
        <v>3</v>
      </c>
      <c r="D207" s="106" t="s">
        <v>9</v>
      </c>
      <c r="E207" s="130">
        <v>8.32</v>
      </c>
      <c r="F207" s="130">
        <v>156</v>
      </c>
    </row>
    <row r="208" spans="1:6" x14ac:dyDescent="0.25">
      <c r="A208" s="105" t="s">
        <v>22</v>
      </c>
      <c r="B208" s="106" t="s">
        <v>14</v>
      </c>
      <c r="C208" s="106">
        <v>5</v>
      </c>
      <c r="D208" s="106" t="s">
        <v>11</v>
      </c>
      <c r="E208" s="130">
        <v>1.55</v>
      </c>
      <c r="F208" s="130">
        <v>29</v>
      </c>
    </row>
    <row r="209" spans="1:6" x14ac:dyDescent="0.25">
      <c r="A209" s="105" t="s">
        <v>22</v>
      </c>
      <c r="B209" s="106" t="s">
        <v>14</v>
      </c>
      <c r="C209" s="106">
        <v>7</v>
      </c>
      <c r="D209" s="106" t="s">
        <v>17</v>
      </c>
      <c r="E209" s="130" t="s">
        <v>12</v>
      </c>
      <c r="F209" s="130" t="s">
        <v>12</v>
      </c>
    </row>
    <row r="210" spans="1:6" x14ac:dyDescent="0.25">
      <c r="A210" s="105" t="s">
        <v>22</v>
      </c>
      <c r="B210" s="106" t="s">
        <v>14</v>
      </c>
      <c r="C210" s="106">
        <v>2</v>
      </c>
      <c r="D210" s="106" t="s">
        <v>10</v>
      </c>
      <c r="E210" s="130">
        <v>21.97</v>
      </c>
      <c r="F210" s="130">
        <v>412</v>
      </c>
    </row>
    <row r="211" spans="1:6" x14ac:dyDescent="0.25">
      <c r="A211" s="105" t="s">
        <v>22</v>
      </c>
      <c r="B211" s="106" t="s">
        <v>14</v>
      </c>
      <c r="C211" s="106">
        <v>4</v>
      </c>
      <c r="D211" s="106" t="s">
        <v>15</v>
      </c>
      <c r="E211" s="130">
        <v>1.76</v>
      </c>
      <c r="F211" s="130">
        <v>33</v>
      </c>
    </row>
    <row r="212" spans="1:6" x14ac:dyDescent="0.25">
      <c r="A212" s="105" t="s">
        <v>22</v>
      </c>
      <c r="B212" s="106" t="s">
        <v>14</v>
      </c>
      <c r="C212" s="106">
        <v>8</v>
      </c>
      <c r="D212" s="106" t="s">
        <v>20</v>
      </c>
      <c r="E212" s="130" t="s">
        <v>12</v>
      </c>
      <c r="F212" s="130" t="s">
        <v>12</v>
      </c>
    </row>
    <row r="213" spans="1:6" x14ac:dyDescent="0.25">
      <c r="A213" s="105" t="s">
        <v>22</v>
      </c>
      <c r="B213" s="106" t="s">
        <v>14</v>
      </c>
      <c r="C213" s="106">
        <v>1</v>
      </c>
      <c r="D213" s="106" t="s">
        <v>35</v>
      </c>
      <c r="E213" s="130">
        <v>65.39</v>
      </c>
      <c r="F213" s="130">
        <v>1226</v>
      </c>
    </row>
    <row r="214" spans="1:6" x14ac:dyDescent="0.25">
      <c r="A214" s="105" t="s">
        <v>22</v>
      </c>
      <c r="B214" s="106" t="s">
        <v>14</v>
      </c>
      <c r="C214" s="106" t="s">
        <v>13</v>
      </c>
      <c r="D214" s="106" t="s">
        <v>69</v>
      </c>
      <c r="E214" s="132" t="s">
        <v>12</v>
      </c>
      <c r="F214" s="132" t="s">
        <v>12</v>
      </c>
    </row>
    <row r="215" spans="1:6" x14ac:dyDescent="0.25">
      <c r="A215" s="105" t="s">
        <v>22</v>
      </c>
      <c r="B215" s="106" t="s">
        <v>18</v>
      </c>
      <c r="C215" s="106">
        <v>6</v>
      </c>
      <c r="D215" s="106" t="s">
        <v>16</v>
      </c>
      <c r="E215" s="130" t="s">
        <v>12</v>
      </c>
      <c r="F215" s="130" t="s">
        <v>12</v>
      </c>
    </row>
    <row r="216" spans="1:6" x14ac:dyDescent="0.25">
      <c r="A216" s="105" t="s">
        <v>22</v>
      </c>
      <c r="B216" s="106" t="s">
        <v>18</v>
      </c>
      <c r="C216" s="106">
        <v>3</v>
      </c>
      <c r="D216" s="106" t="s">
        <v>9</v>
      </c>
      <c r="E216" s="130">
        <v>9.4700000000000006</v>
      </c>
      <c r="F216" s="130">
        <v>39</v>
      </c>
    </row>
    <row r="217" spans="1:6" x14ac:dyDescent="0.25">
      <c r="A217" s="105" t="s">
        <v>22</v>
      </c>
      <c r="B217" s="106" t="s">
        <v>18</v>
      </c>
      <c r="C217" s="106">
        <v>5</v>
      </c>
      <c r="D217" s="106" t="s">
        <v>11</v>
      </c>
      <c r="E217" s="130" t="s">
        <v>12</v>
      </c>
      <c r="F217" s="130" t="s">
        <v>12</v>
      </c>
    </row>
    <row r="218" spans="1:6" x14ac:dyDescent="0.25">
      <c r="A218" s="105" t="s">
        <v>22</v>
      </c>
      <c r="B218" s="106" t="s">
        <v>18</v>
      </c>
      <c r="C218" s="106">
        <v>7</v>
      </c>
      <c r="D218" s="106" t="s">
        <v>17</v>
      </c>
      <c r="E218" s="130" t="s">
        <v>12</v>
      </c>
      <c r="F218" s="130" t="s">
        <v>12</v>
      </c>
    </row>
    <row r="219" spans="1:6" x14ac:dyDescent="0.25">
      <c r="A219" s="105" t="s">
        <v>22</v>
      </c>
      <c r="B219" s="106" t="s">
        <v>18</v>
      </c>
      <c r="C219" s="106">
        <v>2</v>
      </c>
      <c r="D219" s="106" t="s">
        <v>10</v>
      </c>
      <c r="E219" s="130">
        <v>21.12</v>
      </c>
      <c r="F219" s="130">
        <v>87</v>
      </c>
    </row>
    <row r="220" spans="1:6" x14ac:dyDescent="0.25">
      <c r="A220" s="105" t="s">
        <v>22</v>
      </c>
      <c r="B220" s="106" t="s">
        <v>18</v>
      </c>
      <c r="C220" s="106">
        <v>4</v>
      </c>
      <c r="D220" s="106" t="s">
        <v>15</v>
      </c>
      <c r="E220" s="130">
        <v>2.91</v>
      </c>
      <c r="F220" s="130">
        <v>12</v>
      </c>
    </row>
    <row r="221" spans="1:6" x14ac:dyDescent="0.25">
      <c r="A221" s="105" t="s">
        <v>22</v>
      </c>
      <c r="B221" s="106" t="s">
        <v>18</v>
      </c>
      <c r="C221" s="106" t="s">
        <v>13</v>
      </c>
      <c r="D221" s="106" t="s">
        <v>20</v>
      </c>
      <c r="E221" s="130">
        <v>0</v>
      </c>
      <c r="F221" s="130">
        <v>0</v>
      </c>
    </row>
    <row r="222" spans="1:6" x14ac:dyDescent="0.25">
      <c r="A222" s="105" t="s">
        <v>22</v>
      </c>
      <c r="B222" s="106" t="s">
        <v>18</v>
      </c>
      <c r="C222" s="106">
        <v>1</v>
      </c>
      <c r="D222" s="106" t="s">
        <v>35</v>
      </c>
      <c r="E222" s="130">
        <v>64.81</v>
      </c>
      <c r="F222" s="130">
        <v>267</v>
      </c>
    </row>
    <row r="223" spans="1:6" x14ac:dyDescent="0.25">
      <c r="A223" s="105" t="s">
        <v>22</v>
      </c>
      <c r="B223" s="106" t="s">
        <v>18</v>
      </c>
      <c r="C223" s="106" t="s">
        <v>13</v>
      </c>
      <c r="D223" s="106" t="s">
        <v>69</v>
      </c>
      <c r="E223" s="130">
        <v>0</v>
      </c>
      <c r="F223" s="130">
        <v>0</v>
      </c>
    </row>
    <row r="224" spans="1:6" x14ac:dyDescent="0.25">
      <c r="A224" s="105" t="s">
        <v>23</v>
      </c>
      <c r="B224" s="106">
        <v>0</v>
      </c>
      <c r="C224" s="106" t="s">
        <v>13</v>
      </c>
      <c r="D224" s="106" t="s">
        <v>16</v>
      </c>
      <c r="E224" s="130">
        <v>0</v>
      </c>
      <c r="F224" s="130">
        <v>0</v>
      </c>
    </row>
    <row r="225" spans="1:6" x14ac:dyDescent="0.25">
      <c r="A225" s="105" t="s">
        <v>23</v>
      </c>
      <c r="B225" s="106">
        <v>0</v>
      </c>
      <c r="C225" s="106">
        <v>2</v>
      </c>
      <c r="D225" s="106" t="s">
        <v>9</v>
      </c>
      <c r="E225" s="130">
        <v>50.23</v>
      </c>
      <c r="F225" s="130">
        <v>1646</v>
      </c>
    </row>
    <row r="226" spans="1:6" x14ac:dyDescent="0.25">
      <c r="A226" s="105" t="s">
        <v>23</v>
      </c>
      <c r="B226" s="106">
        <v>0</v>
      </c>
      <c r="C226" s="106">
        <v>4</v>
      </c>
      <c r="D226" s="106" t="s">
        <v>11</v>
      </c>
      <c r="E226" s="130">
        <v>4.6100000000000003</v>
      </c>
      <c r="F226" s="130">
        <v>151</v>
      </c>
    </row>
    <row r="227" spans="1:6" x14ac:dyDescent="0.25">
      <c r="A227" s="105" t="s">
        <v>23</v>
      </c>
      <c r="B227" s="106">
        <v>0</v>
      </c>
      <c r="C227" s="106">
        <v>5</v>
      </c>
      <c r="D227" s="106" t="s">
        <v>17</v>
      </c>
      <c r="E227" s="130">
        <v>1.34</v>
      </c>
      <c r="F227" s="130">
        <v>44</v>
      </c>
    </row>
    <row r="228" spans="1:6" x14ac:dyDescent="0.25">
      <c r="A228" s="105" t="s">
        <v>23</v>
      </c>
      <c r="B228" s="106">
        <v>0</v>
      </c>
      <c r="C228" s="106">
        <v>3</v>
      </c>
      <c r="D228" s="106" t="s">
        <v>10</v>
      </c>
      <c r="E228" s="130">
        <v>8.18</v>
      </c>
      <c r="F228" s="130">
        <v>268</v>
      </c>
    </row>
    <row r="229" spans="1:6" x14ac:dyDescent="0.25">
      <c r="A229" s="105" t="s">
        <v>23</v>
      </c>
      <c r="B229" s="106">
        <v>0</v>
      </c>
      <c r="C229" s="106" t="s">
        <v>13</v>
      </c>
      <c r="D229" s="106" t="s">
        <v>15</v>
      </c>
      <c r="E229" s="130">
        <v>0</v>
      </c>
      <c r="F229" s="130">
        <v>0</v>
      </c>
    </row>
    <row r="230" spans="1:6" x14ac:dyDescent="0.25">
      <c r="A230" s="105" t="s">
        <v>23</v>
      </c>
      <c r="B230" s="106">
        <v>0</v>
      </c>
      <c r="C230" s="106" t="s">
        <v>13</v>
      </c>
      <c r="D230" s="106" t="s">
        <v>20</v>
      </c>
      <c r="E230" s="130">
        <v>0</v>
      </c>
      <c r="F230" s="130">
        <v>0</v>
      </c>
    </row>
    <row r="231" spans="1:6" x14ac:dyDescent="0.25">
      <c r="A231" s="105" t="s">
        <v>23</v>
      </c>
      <c r="B231" s="106">
        <v>0</v>
      </c>
      <c r="C231" s="106">
        <v>1</v>
      </c>
      <c r="D231" s="106" t="s">
        <v>35</v>
      </c>
      <c r="E231" s="130">
        <v>35.64</v>
      </c>
      <c r="F231" s="130">
        <v>1168</v>
      </c>
    </row>
    <row r="232" spans="1:6" x14ac:dyDescent="0.25">
      <c r="A232" s="105" t="s">
        <v>23</v>
      </c>
      <c r="B232" s="106">
        <v>0</v>
      </c>
      <c r="C232" s="106" t="s">
        <v>13</v>
      </c>
      <c r="D232" s="106" t="s">
        <v>69</v>
      </c>
      <c r="E232" s="130">
        <v>0</v>
      </c>
      <c r="F232" s="130">
        <v>0</v>
      </c>
    </row>
    <row r="233" spans="1:6" x14ac:dyDescent="0.25">
      <c r="A233" s="105" t="s">
        <v>23</v>
      </c>
      <c r="B233" s="107">
        <v>43834</v>
      </c>
      <c r="C233" s="106" t="s">
        <v>13</v>
      </c>
      <c r="D233" s="106" t="s">
        <v>16</v>
      </c>
      <c r="E233" s="130">
        <v>0</v>
      </c>
      <c r="F233" s="130">
        <v>0</v>
      </c>
    </row>
    <row r="234" spans="1:6" x14ac:dyDescent="0.25">
      <c r="A234" s="105" t="s">
        <v>23</v>
      </c>
      <c r="B234" s="107">
        <v>43834</v>
      </c>
      <c r="C234" s="106">
        <v>2</v>
      </c>
      <c r="D234" s="106" t="s">
        <v>9</v>
      </c>
      <c r="E234" s="130">
        <v>52.29</v>
      </c>
      <c r="F234" s="130">
        <v>8536</v>
      </c>
    </row>
    <row r="235" spans="1:6" x14ac:dyDescent="0.25">
      <c r="A235" s="105" t="s">
        <v>23</v>
      </c>
      <c r="B235" s="107">
        <v>43834</v>
      </c>
      <c r="C235" s="106">
        <v>4</v>
      </c>
      <c r="D235" s="106" t="s">
        <v>11</v>
      </c>
      <c r="E235" s="130">
        <v>5.69</v>
      </c>
      <c r="F235" s="130">
        <v>929</v>
      </c>
    </row>
    <row r="236" spans="1:6" x14ac:dyDescent="0.25">
      <c r="A236" s="105" t="s">
        <v>23</v>
      </c>
      <c r="B236" s="107">
        <v>43834</v>
      </c>
      <c r="C236" s="106">
        <v>5</v>
      </c>
      <c r="D236" s="106" t="s">
        <v>17</v>
      </c>
      <c r="E236" s="130">
        <v>0.93</v>
      </c>
      <c r="F236" s="130">
        <v>151</v>
      </c>
    </row>
    <row r="237" spans="1:6" x14ac:dyDescent="0.25">
      <c r="A237" s="105" t="s">
        <v>23</v>
      </c>
      <c r="B237" s="107">
        <v>43834</v>
      </c>
      <c r="C237" s="106">
        <v>3</v>
      </c>
      <c r="D237" s="106" t="s">
        <v>10</v>
      </c>
      <c r="E237" s="130">
        <v>10.44</v>
      </c>
      <c r="F237" s="130">
        <v>1705</v>
      </c>
    </row>
    <row r="238" spans="1:6" x14ac:dyDescent="0.25">
      <c r="A238" s="105" t="s">
        <v>23</v>
      </c>
      <c r="B238" s="107">
        <v>43834</v>
      </c>
      <c r="C238" s="106" t="s">
        <v>13</v>
      </c>
      <c r="D238" s="106" t="s">
        <v>15</v>
      </c>
      <c r="E238" s="130">
        <v>0</v>
      </c>
      <c r="F238" s="130">
        <v>0</v>
      </c>
    </row>
    <row r="239" spans="1:6" x14ac:dyDescent="0.25">
      <c r="A239" s="105" t="s">
        <v>23</v>
      </c>
      <c r="B239" s="107">
        <v>43834</v>
      </c>
      <c r="C239" s="106" t="s">
        <v>13</v>
      </c>
      <c r="D239" s="106" t="s">
        <v>20</v>
      </c>
      <c r="E239" s="130">
        <v>0</v>
      </c>
      <c r="F239" s="130">
        <v>0</v>
      </c>
    </row>
    <row r="240" spans="1:6" x14ac:dyDescent="0.25">
      <c r="A240" s="105" t="s">
        <v>23</v>
      </c>
      <c r="B240" s="107">
        <v>43834</v>
      </c>
      <c r="C240" s="106">
        <v>1</v>
      </c>
      <c r="D240" s="106" t="s">
        <v>35</v>
      </c>
      <c r="E240" s="130">
        <v>30.65</v>
      </c>
      <c r="F240" s="130">
        <v>5003</v>
      </c>
    </row>
    <row r="241" spans="1:6" x14ac:dyDescent="0.25">
      <c r="A241" s="105" t="s">
        <v>23</v>
      </c>
      <c r="B241" s="107">
        <v>43834</v>
      </c>
      <c r="C241" s="106" t="s">
        <v>13</v>
      </c>
      <c r="D241" s="106" t="s">
        <v>69</v>
      </c>
      <c r="E241" s="130">
        <v>0</v>
      </c>
      <c r="F241" s="130">
        <v>0</v>
      </c>
    </row>
    <row r="242" spans="1:6" x14ac:dyDescent="0.25">
      <c r="A242" s="105" t="s">
        <v>23</v>
      </c>
      <c r="B242" s="107">
        <v>43960</v>
      </c>
      <c r="C242" s="106" t="s">
        <v>13</v>
      </c>
      <c r="D242" s="106" t="s">
        <v>16</v>
      </c>
      <c r="E242" s="130">
        <v>0</v>
      </c>
      <c r="F242" s="130">
        <v>0</v>
      </c>
    </row>
    <row r="243" spans="1:6" x14ac:dyDescent="0.25">
      <c r="A243" s="105" t="s">
        <v>23</v>
      </c>
      <c r="B243" s="107">
        <v>43960</v>
      </c>
      <c r="C243" s="106">
        <v>2</v>
      </c>
      <c r="D243" s="106" t="s">
        <v>9</v>
      </c>
      <c r="E243" s="130">
        <v>53.94</v>
      </c>
      <c r="F243" s="130">
        <v>4249</v>
      </c>
    </row>
    <row r="244" spans="1:6" x14ac:dyDescent="0.25">
      <c r="A244" s="105" t="s">
        <v>23</v>
      </c>
      <c r="B244" s="107">
        <v>43960</v>
      </c>
      <c r="C244" s="106">
        <v>4</v>
      </c>
      <c r="D244" s="106" t="s">
        <v>11</v>
      </c>
      <c r="E244" s="130">
        <v>5.14</v>
      </c>
      <c r="F244" s="130">
        <v>405</v>
      </c>
    </row>
    <row r="245" spans="1:6" x14ac:dyDescent="0.25">
      <c r="A245" s="105" t="s">
        <v>23</v>
      </c>
      <c r="B245" s="107">
        <v>43960</v>
      </c>
      <c r="C245" s="106">
        <v>5</v>
      </c>
      <c r="D245" s="106" t="s">
        <v>17</v>
      </c>
      <c r="E245" s="130">
        <v>0.75</v>
      </c>
      <c r="F245" s="130">
        <v>59</v>
      </c>
    </row>
    <row r="246" spans="1:6" x14ac:dyDescent="0.25">
      <c r="A246" s="105" t="s">
        <v>23</v>
      </c>
      <c r="B246" s="107">
        <v>43960</v>
      </c>
      <c r="C246" s="106">
        <v>3</v>
      </c>
      <c r="D246" s="106" t="s">
        <v>10</v>
      </c>
      <c r="E246" s="130">
        <v>10.83</v>
      </c>
      <c r="F246" s="130">
        <v>853</v>
      </c>
    </row>
    <row r="247" spans="1:6" x14ac:dyDescent="0.25">
      <c r="A247" s="105" t="s">
        <v>23</v>
      </c>
      <c r="B247" s="107">
        <v>43960</v>
      </c>
      <c r="C247" s="106">
        <v>6</v>
      </c>
      <c r="D247" s="106" t="s">
        <v>15</v>
      </c>
      <c r="E247" s="130" t="s">
        <v>12</v>
      </c>
      <c r="F247" s="130" t="s">
        <v>12</v>
      </c>
    </row>
    <row r="248" spans="1:6" x14ac:dyDescent="0.25">
      <c r="A248" s="105" t="s">
        <v>23</v>
      </c>
      <c r="B248" s="107">
        <v>43960</v>
      </c>
      <c r="C248" s="106" t="s">
        <v>13</v>
      </c>
      <c r="D248" s="106" t="s">
        <v>20</v>
      </c>
      <c r="E248" s="130">
        <v>0</v>
      </c>
      <c r="F248" s="130">
        <v>0</v>
      </c>
    </row>
    <row r="249" spans="1:6" x14ac:dyDescent="0.25">
      <c r="A249" s="105" t="s">
        <v>23</v>
      </c>
      <c r="B249" s="107">
        <v>43960</v>
      </c>
      <c r="C249" s="106">
        <v>1</v>
      </c>
      <c r="D249" s="106" t="s">
        <v>35</v>
      </c>
      <c r="E249" s="130">
        <v>29.33</v>
      </c>
      <c r="F249" s="130">
        <v>2311</v>
      </c>
    </row>
    <row r="250" spans="1:6" x14ac:dyDescent="0.25">
      <c r="A250" s="105" t="s">
        <v>23</v>
      </c>
      <c r="B250" s="107">
        <v>43960</v>
      </c>
      <c r="C250" s="106" t="s">
        <v>13</v>
      </c>
      <c r="D250" s="106" t="s">
        <v>69</v>
      </c>
      <c r="E250" s="132" t="s">
        <v>12</v>
      </c>
      <c r="F250" s="132" t="s">
        <v>12</v>
      </c>
    </row>
    <row r="251" spans="1:6" x14ac:dyDescent="0.25">
      <c r="A251" s="105" t="s">
        <v>23</v>
      </c>
      <c r="B251" s="107">
        <v>44118</v>
      </c>
      <c r="C251" s="106">
        <v>7</v>
      </c>
      <c r="D251" s="106" t="s">
        <v>16</v>
      </c>
      <c r="E251" s="130" t="s">
        <v>12</v>
      </c>
      <c r="F251" s="130" t="s">
        <v>12</v>
      </c>
    </row>
    <row r="252" spans="1:6" x14ac:dyDescent="0.25">
      <c r="A252" s="105" t="s">
        <v>23</v>
      </c>
      <c r="B252" s="107">
        <v>44118</v>
      </c>
      <c r="C252" s="106">
        <v>2</v>
      </c>
      <c r="D252" s="106" t="s">
        <v>9</v>
      </c>
      <c r="E252" s="130">
        <v>52.6</v>
      </c>
      <c r="F252" s="130">
        <v>1591</v>
      </c>
    </row>
    <row r="253" spans="1:6" x14ac:dyDescent="0.25">
      <c r="A253" s="105" t="s">
        <v>23</v>
      </c>
      <c r="B253" s="107">
        <v>44118</v>
      </c>
      <c r="C253" s="106">
        <v>4</v>
      </c>
      <c r="D253" s="106" t="s">
        <v>11</v>
      </c>
      <c r="E253" s="130">
        <v>5.0599999999999996</v>
      </c>
      <c r="F253" s="130">
        <v>153</v>
      </c>
    </row>
    <row r="254" spans="1:6" x14ac:dyDescent="0.25">
      <c r="A254" s="105" t="s">
        <v>23</v>
      </c>
      <c r="B254" s="107">
        <v>44118</v>
      </c>
      <c r="C254" s="106">
        <v>5</v>
      </c>
      <c r="D254" s="106" t="s">
        <v>17</v>
      </c>
      <c r="E254" s="130">
        <v>0.73</v>
      </c>
      <c r="F254" s="130">
        <v>22</v>
      </c>
    </row>
    <row r="255" spans="1:6" x14ac:dyDescent="0.25">
      <c r="A255" s="105" t="s">
        <v>23</v>
      </c>
      <c r="B255" s="107">
        <v>44118</v>
      </c>
      <c r="C255" s="106">
        <v>3</v>
      </c>
      <c r="D255" s="106" t="s">
        <v>10</v>
      </c>
      <c r="E255" s="130">
        <v>12.93</v>
      </c>
      <c r="F255" s="130">
        <v>391</v>
      </c>
    </row>
    <row r="256" spans="1:6" x14ac:dyDescent="0.25">
      <c r="A256" s="105" t="s">
        <v>23</v>
      </c>
      <c r="B256" s="107">
        <v>44118</v>
      </c>
      <c r="C256" s="106">
        <v>6</v>
      </c>
      <c r="D256" s="106" t="s">
        <v>15</v>
      </c>
      <c r="E256" s="130">
        <v>0.2</v>
      </c>
      <c r="F256" s="130">
        <v>6</v>
      </c>
    </row>
    <row r="257" spans="1:6" x14ac:dyDescent="0.25">
      <c r="A257" s="105" t="s">
        <v>23</v>
      </c>
      <c r="B257" s="107">
        <v>44118</v>
      </c>
      <c r="C257" s="106" t="s">
        <v>13</v>
      </c>
      <c r="D257" s="106" t="s">
        <v>20</v>
      </c>
      <c r="E257" s="130">
        <v>0</v>
      </c>
      <c r="F257" s="130">
        <v>0</v>
      </c>
    </row>
    <row r="258" spans="1:6" x14ac:dyDescent="0.25">
      <c r="A258" s="105" t="s">
        <v>23</v>
      </c>
      <c r="B258" s="107">
        <v>44118</v>
      </c>
      <c r="C258" s="106">
        <v>1</v>
      </c>
      <c r="D258" s="106" t="s">
        <v>35</v>
      </c>
      <c r="E258" s="130">
        <v>28.46</v>
      </c>
      <c r="F258" s="130">
        <v>861</v>
      </c>
    </row>
    <row r="259" spans="1:6" x14ac:dyDescent="0.25">
      <c r="A259" s="105" t="s">
        <v>23</v>
      </c>
      <c r="B259" s="107">
        <v>44118</v>
      </c>
      <c r="C259" s="106" t="s">
        <v>13</v>
      </c>
      <c r="D259" s="106" t="s">
        <v>69</v>
      </c>
      <c r="E259" s="132" t="s">
        <v>12</v>
      </c>
      <c r="F259" s="132" t="s">
        <v>12</v>
      </c>
    </row>
    <row r="260" spans="1:6" x14ac:dyDescent="0.25">
      <c r="A260" s="105" t="s">
        <v>23</v>
      </c>
      <c r="B260" s="106" t="s">
        <v>14</v>
      </c>
      <c r="C260" s="106">
        <v>7</v>
      </c>
      <c r="D260" s="106" t="s">
        <v>16</v>
      </c>
      <c r="E260" s="130">
        <v>0.48</v>
      </c>
      <c r="F260" s="130">
        <v>94</v>
      </c>
    </row>
    <row r="261" spans="1:6" x14ac:dyDescent="0.25">
      <c r="A261" s="105" t="s">
        <v>23</v>
      </c>
      <c r="B261" s="106" t="s">
        <v>14</v>
      </c>
      <c r="C261" s="106">
        <v>2</v>
      </c>
      <c r="D261" s="106" t="s">
        <v>9</v>
      </c>
      <c r="E261" s="130">
        <v>37.18</v>
      </c>
      <c r="F261" s="130">
        <v>7299</v>
      </c>
    </row>
    <row r="262" spans="1:6" x14ac:dyDescent="0.25">
      <c r="A262" s="105" t="s">
        <v>23</v>
      </c>
      <c r="B262" s="106" t="s">
        <v>14</v>
      </c>
      <c r="C262" s="106">
        <v>4</v>
      </c>
      <c r="D262" s="106" t="s">
        <v>11</v>
      </c>
      <c r="E262" s="130">
        <v>3.24</v>
      </c>
      <c r="F262" s="130">
        <v>635</v>
      </c>
    </row>
    <row r="263" spans="1:6" x14ac:dyDescent="0.25">
      <c r="A263" s="105" t="s">
        <v>23</v>
      </c>
      <c r="B263" s="106" t="s">
        <v>14</v>
      </c>
      <c r="C263" s="106">
        <v>6</v>
      </c>
      <c r="D263" s="106" t="s">
        <v>17</v>
      </c>
      <c r="E263" s="130">
        <v>0.81</v>
      </c>
      <c r="F263" s="130">
        <v>159</v>
      </c>
    </row>
    <row r="264" spans="1:6" x14ac:dyDescent="0.25">
      <c r="A264" s="105" t="s">
        <v>23</v>
      </c>
      <c r="B264" s="106" t="s">
        <v>14</v>
      </c>
      <c r="C264" s="106">
        <v>3</v>
      </c>
      <c r="D264" s="106" t="s">
        <v>10</v>
      </c>
      <c r="E264" s="130">
        <v>14.51</v>
      </c>
      <c r="F264" s="130">
        <v>2849</v>
      </c>
    </row>
    <row r="265" spans="1:6" x14ac:dyDescent="0.25">
      <c r="A265" s="105" t="s">
        <v>23</v>
      </c>
      <c r="B265" s="106" t="s">
        <v>14</v>
      </c>
      <c r="C265" s="106">
        <v>5</v>
      </c>
      <c r="D265" s="106" t="s">
        <v>15</v>
      </c>
      <c r="E265" s="130">
        <v>2.31</v>
      </c>
      <c r="F265" s="130">
        <v>454</v>
      </c>
    </row>
    <row r="266" spans="1:6" x14ac:dyDescent="0.25">
      <c r="A266" s="105" t="s">
        <v>23</v>
      </c>
      <c r="B266" s="106" t="s">
        <v>14</v>
      </c>
      <c r="C266" s="106">
        <v>8</v>
      </c>
      <c r="D266" s="106" t="s">
        <v>20</v>
      </c>
      <c r="E266" s="130" t="s">
        <v>12</v>
      </c>
      <c r="F266" s="130" t="s">
        <v>12</v>
      </c>
    </row>
    <row r="267" spans="1:6" x14ac:dyDescent="0.25">
      <c r="A267" s="105" t="s">
        <v>23</v>
      </c>
      <c r="B267" s="106" t="s">
        <v>14</v>
      </c>
      <c r="C267" s="106">
        <v>1</v>
      </c>
      <c r="D267" s="106" t="s">
        <v>35</v>
      </c>
      <c r="E267" s="130">
        <v>41.44</v>
      </c>
      <c r="F267" s="130">
        <v>8134</v>
      </c>
    </row>
    <row r="268" spans="1:6" x14ac:dyDescent="0.25">
      <c r="A268" s="105" t="s">
        <v>23</v>
      </c>
      <c r="B268" s="106" t="s">
        <v>14</v>
      </c>
      <c r="C268" s="106" t="s">
        <v>13</v>
      </c>
      <c r="D268" s="106" t="s">
        <v>69</v>
      </c>
      <c r="E268" s="132" t="s">
        <v>12</v>
      </c>
      <c r="F268" s="132" t="s">
        <v>12</v>
      </c>
    </row>
    <row r="269" spans="1:6" x14ac:dyDescent="0.25">
      <c r="A269" s="105" t="s">
        <v>23</v>
      </c>
      <c r="B269" s="106" t="s">
        <v>18</v>
      </c>
      <c r="C269" s="106">
        <v>7</v>
      </c>
      <c r="D269" s="106" t="s">
        <v>16</v>
      </c>
      <c r="E269" s="130">
        <v>0.56000000000000005</v>
      </c>
      <c r="F269" s="130">
        <v>15</v>
      </c>
    </row>
    <row r="270" spans="1:6" x14ac:dyDescent="0.25">
      <c r="A270" s="105" t="s">
        <v>23</v>
      </c>
      <c r="B270" s="106" t="s">
        <v>18</v>
      </c>
      <c r="C270" s="106">
        <v>2</v>
      </c>
      <c r="D270" s="106" t="s">
        <v>9</v>
      </c>
      <c r="E270" s="130">
        <v>26.59</v>
      </c>
      <c r="F270" s="130">
        <v>717</v>
      </c>
    </row>
    <row r="271" spans="1:6" x14ac:dyDescent="0.25">
      <c r="A271" s="105" t="s">
        <v>23</v>
      </c>
      <c r="B271" s="106" t="s">
        <v>18</v>
      </c>
      <c r="C271" s="106">
        <v>4</v>
      </c>
      <c r="D271" s="106" t="s">
        <v>11</v>
      </c>
      <c r="E271" s="130">
        <v>4.2300000000000004</v>
      </c>
      <c r="F271" s="130">
        <v>114</v>
      </c>
    </row>
    <row r="272" spans="1:6" x14ac:dyDescent="0.25">
      <c r="A272" s="105" t="s">
        <v>23</v>
      </c>
      <c r="B272" s="106" t="s">
        <v>18</v>
      </c>
      <c r="C272" s="106">
        <v>6</v>
      </c>
      <c r="D272" s="106" t="s">
        <v>17</v>
      </c>
      <c r="E272" s="130">
        <v>1.04</v>
      </c>
      <c r="F272" s="130">
        <v>28</v>
      </c>
    </row>
    <row r="273" spans="1:6" x14ac:dyDescent="0.25">
      <c r="A273" s="105" t="s">
        <v>23</v>
      </c>
      <c r="B273" s="106" t="s">
        <v>18</v>
      </c>
      <c r="C273" s="106">
        <v>3</v>
      </c>
      <c r="D273" s="106" t="s">
        <v>10</v>
      </c>
      <c r="E273" s="130">
        <v>10.83</v>
      </c>
      <c r="F273" s="130">
        <v>292</v>
      </c>
    </row>
    <row r="274" spans="1:6" x14ac:dyDescent="0.25">
      <c r="A274" s="105" t="s">
        <v>23</v>
      </c>
      <c r="B274" s="106" t="s">
        <v>18</v>
      </c>
      <c r="C274" s="106">
        <v>5</v>
      </c>
      <c r="D274" s="106" t="s">
        <v>15</v>
      </c>
      <c r="E274" s="130">
        <v>2.2999999999999998</v>
      </c>
      <c r="F274" s="130">
        <v>62</v>
      </c>
    </row>
    <row r="275" spans="1:6" x14ac:dyDescent="0.25">
      <c r="A275" s="105" t="s">
        <v>23</v>
      </c>
      <c r="B275" s="106" t="s">
        <v>18</v>
      </c>
      <c r="C275" s="106">
        <v>8</v>
      </c>
      <c r="D275" s="106" t="s">
        <v>20</v>
      </c>
      <c r="E275" s="130" t="s">
        <v>12</v>
      </c>
      <c r="F275" s="130" t="s">
        <v>12</v>
      </c>
    </row>
    <row r="276" spans="1:6" x14ac:dyDescent="0.25">
      <c r="A276" s="105" t="s">
        <v>23</v>
      </c>
      <c r="B276" s="106" t="s">
        <v>18</v>
      </c>
      <c r="C276" s="106">
        <v>1</v>
      </c>
      <c r="D276" s="106" t="s">
        <v>35</v>
      </c>
      <c r="E276" s="130">
        <v>54.43</v>
      </c>
      <c r="F276" s="130">
        <v>1468</v>
      </c>
    </row>
    <row r="277" spans="1:6" x14ac:dyDescent="0.25">
      <c r="A277" s="105" t="s">
        <v>23</v>
      </c>
      <c r="B277" s="106" t="s">
        <v>18</v>
      </c>
      <c r="C277" s="106" t="s">
        <v>13</v>
      </c>
      <c r="D277" s="106" t="s">
        <v>69</v>
      </c>
      <c r="E277" s="132" t="s">
        <v>12</v>
      </c>
      <c r="F277" s="132" t="s">
        <v>12</v>
      </c>
    </row>
    <row r="278" spans="1:6" x14ac:dyDescent="0.25">
      <c r="A278" s="105" t="s">
        <v>24</v>
      </c>
      <c r="B278" s="106">
        <v>0</v>
      </c>
      <c r="C278" s="106" t="s">
        <v>13</v>
      </c>
      <c r="D278" s="106" t="s">
        <v>16</v>
      </c>
      <c r="E278" s="130">
        <v>0</v>
      </c>
      <c r="F278" s="130">
        <v>0</v>
      </c>
    </row>
    <row r="279" spans="1:6" x14ac:dyDescent="0.25">
      <c r="A279" s="105" t="s">
        <v>24</v>
      </c>
      <c r="B279" s="106">
        <v>0</v>
      </c>
      <c r="C279" s="106">
        <v>2</v>
      </c>
      <c r="D279" s="106" t="s">
        <v>9</v>
      </c>
      <c r="E279" s="130">
        <v>53.39</v>
      </c>
      <c r="F279" s="130">
        <v>260</v>
      </c>
    </row>
    <row r="280" spans="1:6" x14ac:dyDescent="0.25">
      <c r="A280" s="105" t="s">
        <v>24</v>
      </c>
      <c r="B280" s="106">
        <v>0</v>
      </c>
      <c r="C280" s="106">
        <v>4</v>
      </c>
      <c r="D280" s="106" t="s">
        <v>11</v>
      </c>
      <c r="E280" s="130">
        <v>3.7</v>
      </c>
      <c r="F280" s="130">
        <v>18</v>
      </c>
    </row>
    <row r="281" spans="1:6" x14ac:dyDescent="0.25">
      <c r="A281" s="105" t="s">
        <v>24</v>
      </c>
      <c r="B281" s="106">
        <v>0</v>
      </c>
      <c r="C281" s="106" t="s">
        <v>13</v>
      </c>
      <c r="D281" s="106" t="s">
        <v>17</v>
      </c>
      <c r="E281" s="130">
        <v>0</v>
      </c>
      <c r="F281" s="130">
        <v>0</v>
      </c>
    </row>
    <row r="282" spans="1:6" x14ac:dyDescent="0.25">
      <c r="A282" s="105" t="s">
        <v>24</v>
      </c>
      <c r="B282" s="106">
        <v>0</v>
      </c>
      <c r="C282" s="106">
        <v>3</v>
      </c>
      <c r="D282" s="106" t="s">
        <v>10</v>
      </c>
      <c r="E282" s="130">
        <v>5.75</v>
      </c>
      <c r="F282" s="130">
        <v>28</v>
      </c>
    </row>
    <row r="283" spans="1:6" x14ac:dyDescent="0.25">
      <c r="A283" s="105" t="s">
        <v>24</v>
      </c>
      <c r="B283" s="106">
        <v>0</v>
      </c>
      <c r="C283" s="106" t="s">
        <v>13</v>
      </c>
      <c r="D283" s="106" t="s">
        <v>15</v>
      </c>
      <c r="E283" s="130">
        <v>0</v>
      </c>
      <c r="F283" s="130">
        <v>0</v>
      </c>
    </row>
    <row r="284" spans="1:6" x14ac:dyDescent="0.25">
      <c r="A284" s="105" t="s">
        <v>24</v>
      </c>
      <c r="B284" s="106">
        <v>0</v>
      </c>
      <c r="C284" s="106" t="s">
        <v>13</v>
      </c>
      <c r="D284" s="106" t="s">
        <v>20</v>
      </c>
      <c r="E284" s="130">
        <v>0</v>
      </c>
      <c r="F284" s="130">
        <v>0</v>
      </c>
    </row>
    <row r="285" spans="1:6" x14ac:dyDescent="0.25">
      <c r="A285" s="105" t="s">
        <v>24</v>
      </c>
      <c r="B285" s="106">
        <v>0</v>
      </c>
      <c r="C285" s="106">
        <v>1</v>
      </c>
      <c r="D285" s="106" t="s">
        <v>35</v>
      </c>
      <c r="E285" s="130">
        <v>37.17</v>
      </c>
      <c r="F285" s="130">
        <v>181</v>
      </c>
    </row>
    <row r="286" spans="1:6" x14ac:dyDescent="0.25">
      <c r="A286" s="105" t="s">
        <v>24</v>
      </c>
      <c r="B286" s="106">
        <v>0</v>
      </c>
      <c r="C286" s="106" t="s">
        <v>13</v>
      </c>
      <c r="D286" s="106" t="s">
        <v>69</v>
      </c>
      <c r="E286" s="130">
        <v>0</v>
      </c>
      <c r="F286" s="130">
        <v>0</v>
      </c>
    </row>
    <row r="287" spans="1:6" x14ac:dyDescent="0.25">
      <c r="A287" s="105" t="s">
        <v>24</v>
      </c>
      <c r="B287" s="107">
        <v>43834</v>
      </c>
      <c r="C287" s="106" t="s">
        <v>13</v>
      </c>
      <c r="D287" s="106" t="s">
        <v>16</v>
      </c>
      <c r="E287" s="130">
        <v>0</v>
      </c>
      <c r="F287" s="130">
        <v>0</v>
      </c>
    </row>
    <row r="288" spans="1:6" x14ac:dyDescent="0.25">
      <c r="A288" s="105" t="s">
        <v>24</v>
      </c>
      <c r="B288" s="107">
        <v>43834</v>
      </c>
      <c r="C288" s="106">
        <v>2</v>
      </c>
      <c r="D288" s="106" t="s">
        <v>9</v>
      </c>
      <c r="E288" s="130">
        <v>57.28</v>
      </c>
      <c r="F288" s="130">
        <v>4035</v>
      </c>
    </row>
    <row r="289" spans="1:6" x14ac:dyDescent="0.25">
      <c r="A289" s="105" t="s">
        <v>24</v>
      </c>
      <c r="B289" s="107">
        <v>43834</v>
      </c>
      <c r="C289" s="106">
        <v>4</v>
      </c>
      <c r="D289" s="106" t="s">
        <v>11</v>
      </c>
      <c r="E289" s="130">
        <v>3.72</v>
      </c>
      <c r="F289" s="130">
        <v>262</v>
      </c>
    </row>
    <row r="290" spans="1:6" x14ac:dyDescent="0.25">
      <c r="A290" s="105" t="s">
        <v>24</v>
      </c>
      <c r="B290" s="107">
        <v>43834</v>
      </c>
      <c r="C290" s="106">
        <v>5</v>
      </c>
      <c r="D290" s="106" t="s">
        <v>17</v>
      </c>
      <c r="E290" s="130">
        <v>0.14000000000000001</v>
      </c>
      <c r="F290" s="130">
        <v>10</v>
      </c>
    </row>
    <row r="291" spans="1:6" x14ac:dyDescent="0.25">
      <c r="A291" s="105" t="s">
        <v>24</v>
      </c>
      <c r="B291" s="107">
        <v>43834</v>
      </c>
      <c r="C291" s="106">
        <v>3</v>
      </c>
      <c r="D291" s="106" t="s">
        <v>10</v>
      </c>
      <c r="E291" s="130">
        <v>9.89</v>
      </c>
      <c r="F291" s="130">
        <v>697</v>
      </c>
    </row>
    <row r="292" spans="1:6" x14ac:dyDescent="0.25">
      <c r="A292" s="105" t="s">
        <v>24</v>
      </c>
      <c r="B292" s="107">
        <v>43834</v>
      </c>
      <c r="C292" s="106" t="s">
        <v>13</v>
      </c>
      <c r="D292" s="106" t="s">
        <v>15</v>
      </c>
      <c r="E292" s="130">
        <v>0</v>
      </c>
      <c r="F292" s="130">
        <v>0</v>
      </c>
    </row>
    <row r="293" spans="1:6" x14ac:dyDescent="0.25">
      <c r="A293" s="105" t="s">
        <v>24</v>
      </c>
      <c r="B293" s="107">
        <v>43834</v>
      </c>
      <c r="C293" s="106" t="s">
        <v>13</v>
      </c>
      <c r="D293" s="106" t="s">
        <v>20</v>
      </c>
      <c r="E293" s="130">
        <v>0</v>
      </c>
      <c r="F293" s="130">
        <v>0</v>
      </c>
    </row>
    <row r="294" spans="1:6" x14ac:dyDescent="0.25">
      <c r="A294" s="105" t="s">
        <v>24</v>
      </c>
      <c r="B294" s="107">
        <v>43834</v>
      </c>
      <c r="C294" s="106">
        <v>1</v>
      </c>
      <c r="D294" s="106" t="s">
        <v>35</v>
      </c>
      <c r="E294" s="130">
        <v>28.96</v>
      </c>
      <c r="F294" s="130">
        <v>2040</v>
      </c>
    </row>
    <row r="295" spans="1:6" x14ac:dyDescent="0.25">
      <c r="A295" s="105" t="s">
        <v>24</v>
      </c>
      <c r="B295" s="107">
        <v>43834</v>
      </c>
      <c r="C295" s="106" t="s">
        <v>13</v>
      </c>
      <c r="D295" s="106" t="s">
        <v>69</v>
      </c>
      <c r="E295" s="130">
        <v>0</v>
      </c>
      <c r="F295" s="130">
        <v>0</v>
      </c>
    </row>
    <row r="296" spans="1:6" x14ac:dyDescent="0.25">
      <c r="A296" s="105" t="s">
        <v>24</v>
      </c>
      <c r="B296" s="107">
        <v>43960</v>
      </c>
      <c r="C296" s="106" t="s">
        <v>13</v>
      </c>
      <c r="D296" s="106" t="s">
        <v>16</v>
      </c>
      <c r="E296" s="130">
        <v>0</v>
      </c>
      <c r="F296" s="130">
        <v>0</v>
      </c>
    </row>
    <row r="297" spans="1:6" x14ac:dyDescent="0.25">
      <c r="A297" s="105" t="s">
        <v>24</v>
      </c>
      <c r="B297" s="107">
        <v>43960</v>
      </c>
      <c r="C297" s="106">
        <v>2</v>
      </c>
      <c r="D297" s="106" t="s">
        <v>9</v>
      </c>
      <c r="E297" s="130">
        <v>57.59</v>
      </c>
      <c r="F297" s="130">
        <v>6244</v>
      </c>
    </row>
    <row r="298" spans="1:6" x14ac:dyDescent="0.25">
      <c r="A298" s="105" t="s">
        <v>24</v>
      </c>
      <c r="B298" s="107">
        <v>43960</v>
      </c>
      <c r="C298" s="106">
        <v>4</v>
      </c>
      <c r="D298" s="106" t="s">
        <v>11</v>
      </c>
      <c r="E298" s="130">
        <v>2.97</v>
      </c>
      <c r="F298" s="130">
        <v>322</v>
      </c>
    </row>
    <row r="299" spans="1:6" x14ac:dyDescent="0.25">
      <c r="A299" s="105" t="s">
        <v>24</v>
      </c>
      <c r="B299" s="107">
        <v>43960</v>
      </c>
      <c r="C299" s="106">
        <v>5</v>
      </c>
      <c r="D299" s="106" t="s">
        <v>17</v>
      </c>
      <c r="E299" s="130">
        <v>0.16</v>
      </c>
      <c r="F299" s="130">
        <v>17</v>
      </c>
    </row>
    <row r="300" spans="1:6" x14ac:dyDescent="0.25">
      <c r="A300" s="105" t="s">
        <v>24</v>
      </c>
      <c r="B300" s="107">
        <v>43960</v>
      </c>
      <c r="C300" s="106">
        <v>3</v>
      </c>
      <c r="D300" s="106" t="s">
        <v>10</v>
      </c>
      <c r="E300" s="130">
        <v>9.33</v>
      </c>
      <c r="F300" s="130">
        <v>1012</v>
      </c>
    </row>
    <row r="301" spans="1:6" x14ac:dyDescent="0.25">
      <c r="A301" s="105" t="s">
        <v>24</v>
      </c>
      <c r="B301" s="107">
        <v>43960</v>
      </c>
      <c r="C301" s="106">
        <v>6</v>
      </c>
      <c r="D301" s="106" t="s">
        <v>15</v>
      </c>
      <c r="E301" s="130" t="s">
        <v>12</v>
      </c>
      <c r="F301" s="130" t="s">
        <v>12</v>
      </c>
    </row>
    <row r="302" spans="1:6" x14ac:dyDescent="0.25">
      <c r="A302" s="105" t="s">
        <v>24</v>
      </c>
      <c r="B302" s="107">
        <v>43960</v>
      </c>
      <c r="C302" s="106" t="s">
        <v>13</v>
      </c>
      <c r="D302" s="106" t="s">
        <v>20</v>
      </c>
      <c r="E302" s="130">
        <v>0</v>
      </c>
      <c r="F302" s="130">
        <v>0</v>
      </c>
    </row>
    <row r="303" spans="1:6" x14ac:dyDescent="0.25">
      <c r="A303" s="105" t="s">
        <v>24</v>
      </c>
      <c r="B303" s="107">
        <v>43960</v>
      </c>
      <c r="C303" s="106">
        <v>1</v>
      </c>
      <c r="D303" s="106" t="s">
        <v>35</v>
      </c>
      <c r="E303" s="130">
        <v>29.94</v>
      </c>
      <c r="F303" s="130">
        <v>3246</v>
      </c>
    </row>
    <row r="304" spans="1:6" x14ac:dyDescent="0.25">
      <c r="A304" s="105" t="s">
        <v>24</v>
      </c>
      <c r="B304" s="107">
        <v>43960</v>
      </c>
      <c r="C304" s="106" t="s">
        <v>13</v>
      </c>
      <c r="D304" s="106" t="s">
        <v>69</v>
      </c>
      <c r="E304" s="132" t="s">
        <v>12</v>
      </c>
      <c r="F304" s="132" t="s">
        <v>12</v>
      </c>
    </row>
    <row r="305" spans="1:6" x14ac:dyDescent="0.25">
      <c r="A305" s="105" t="s">
        <v>24</v>
      </c>
      <c r="B305" s="107">
        <v>44118</v>
      </c>
      <c r="C305" s="106">
        <v>6</v>
      </c>
      <c r="D305" s="106" t="s">
        <v>16</v>
      </c>
      <c r="E305" s="130" t="s">
        <v>12</v>
      </c>
      <c r="F305" s="130" t="s">
        <v>12</v>
      </c>
    </row>
    <row r="306" spans="1:6" x14ac:dyDescent="0.25">
      <c r="A306" s="105" t="s">
        <v>24</v>
      </c>
      <c r="B306" s="107">
        <v>44118</v>
      </c>
      <c r="C306" s="106">
        <v>2</v>
      </c>
      <c r="D306" s="106" t="s">
        <v>9</v>
      </c>
      <c r="E306" s="130">
        <v>51.69</v>
      </c>
      <c r="F306" s="130">
        <v>4213</v>
      </c>
    </row>
    <row r="307" spans="1:6" x14ac:dyDescent="0.25">
      <c r="A307" s="105" t="s">
        <v>24</v>
      </c>
      <c r="B307" s="107">
        <v>44118</v>
      </c>
      <c r="C307" s="106">
        <v>4</v>
      </c>
      <c r="D307" s="106" t="s">
        <v>11</v>
      </c>
      <c r="E307" s="130">
        <v>2.54</v>
      </c>
      <c r="F307" s="130">
        <v>207</v>
      </c>
    </row>
    <row r="308" spans="1:6" x14ac:dyDescent="0.25">
      <c r="A308" s="105" t="s">
        <v>24</v>
      </c>
      <c r="B308" s="107">
        <v>44118</v>
      </c>
      <c r="C308" s="106">
        <v>5</v>
      </c>
      <c r="D308" s="106" t="s">
        <v>17</v>
      </c>
      <c r="E308" s="130">
        <v>7.0000000000000007E-2</v>
      </c>
      <c r="F308" s="130">
        <v>6</v>
      </c>
    </row>
    <row r="309" spans="1:6" x14ac:dyDescent="0.25">
      <c r="A309" s="105" t="s">
        <v>24</v>
      </c>
      <c r="B309" s="107">
        <v>44118</v>
      </c>
      <c r="C309" s="106">
        <v>3</v>
      </c>
      <c r="D309" s="106" t="s">
        <v>10</v>
      </c>
      <c r="E309" s="130">
        <v>10.6</v>
      </c>
      <c r="F309" s="130">
        <v>864</v>
      </c>
    </row>
    <row r="310" spans="1:6" x14ac:dyDescent="0.25">
      <c r="A310" s="105" t="s">
        <v>24</v>
      </c>
      <c r="B310" s="107">
        <v>44118</v>
      </c>
      <c r="C310" s="106">
        <v>7</v>
      </c>
      <c r="D310" s="106" t="s">
        <v>15</v>
      </c>
      <c r="E310" s="130" t="s">
        <v>12</v>
      </c>
      <c r="F310" s="130" t="s">
        <v>12</v>
      </c>
    </row>
    <row r="311" spans="1:6" x14ac:dyDescent="0.25">
      <c r="A311" s="105" t="s">
        <v>24</v>
      </c>
      <c r="B311" s="107">
        <v>44118</v>
      </c>
      <c r="C311" s="106">
        <v>8</v>
      </c>
      <c r="D311" s="106" t="s">
        <v>20</v>
      </c>
      <c r="E311" s="130" t="s">
        <v>12</v>
      </c>
      <c r="F311" s="130" t="s">
        <v>12</v>
      </c>
    </row>
    <row r="312" spans="1:6" x14ac:dyDescent="0.25">
      <c r="A312" s="105" t="s">
        <v>24</v>
      </c>
      <c r="B312" s="107">
        <v>44118</v>
      </c>
      <c r="C312" s="106">
        <v>1</v>
      </c>
      <c r="D312" s="106" t="s">
        <v>35</v>
      </c>
      <c r="E312" s="130">
        <v>35.03</v>
      </c>
      <c r="F312" s="130">
        <v>2855</v>
      </c>
    </row>
    <row r="313" spans="1:6" x14ac:dyDescent="0.25">
      <c r="A313" s="105" t="s">
        <v>24</v>
      </c>
      <c r="B313" s="107">
        <v>44118</v>
      </c>
      <c r="C313" s="106" t="s">
        <v>13</v>
      </c>
      <c r="D313" s="106" t="s">
        <v>69</v>
      </c>
      <c r="E313" s="130">
        <v>0</v>
      </c>
      <c r="F313" s="130">
        <v>0</v>
      </c>
    </row>
    <row r="314" spans="1:6" x14ac:dyDescent="0.25">
      <c r="A314" s="105" t="s">
        <v>24</v>
      </c>
      <c r="B314" s="106" t="s">
        <v>14</v>
      </c>
      <c r="C314" s="106">
        <v>6</v>
      </c>
      <c r="D314" s="106" t="s">
        <v>16</v>
      </c>
      <c r="E314" s="130">
        <v>0.2</v>
      </c>
      <c r="F314" s="130">
        <v>96</v>
      </c>
    </row>
    <row r="315" spans="1:6" x14ac:dyDescent="0.25">
      <c r="A315" s="105" t="s">
        <v>24</v>
      </c>
      <c r="B315" s="106" t="s">
        <v>14</v>
      </c>
      <c r="C315" s="106">
        <v>2</v>
      </c>
      <c r="D315" s="106" t="s">
        <v>9</v>
      </c>
      <c r="E315" s="130">
        <v>43.52</v>
      </c>
      <c r="F315" s="130">
        <v>20601</v>
      </c>
    </row>
    <row r="316" spans="1:6" x14ac:dyDescent="0.25">
      <c r="A316" s="105" t="s">
        <v>24</v>
      </c>
      <c r="B316" s="106" t="s">
        <v>14</v>
      </c>
      <c r="C316" s="106">
        <v>4</v>
      </c>
      <c r="D316" s="106" t="s">
        <v>11</v>
      </c>
      <c r="E316" s="130">
        <v>1.66</v>
      </c>
      <c r="F316" s="130">
        <v>784</v>
      </c>
    </row>
    <row r="317" spans="1:6" x14ac:dyDescent="0.25">
      <c r="A317" s="105" t="s">
        <v>24</v>
      </c>
      <c r="B317" s="106" t="s">
        <v>14</v>
      </c>
      <c r="C317" s="106">
        <v>7</v>
      </c>
      <c r="D317" s="106" t="s">
        <v>17</v>
      </c>
      <c r="E317" s="130">
        <v>0.14000000000000001</v>
      </c>
      <c r="F317" s="130">
        <v>67</v>
      </c>
    </row>
    <row r="318" spans="1:6" x14ac:dyDescent="0.25">
      <c r="A318" s="105" t="s">
        <v>24</v>
      </c>
      <c r="B318" s="106" t="s">
        <v>14</v>
      </c>
      <c r="C318" s="106">
        <v>3</v>
      </c>
      <c r="D318" s="106" t="s">
        <v>10</v>
      </c>
      <c r="E318" s="130">
        <v>15.74</v>
      </c>
      <c r="F318" s="130">
        <v>7450</v>
      </c>
    </row>
    <row r="319" spans="1:6" x14ac:dyDescent="0.25">
      <c r="A319" s="105" t="s">
        <v>24</v>
      </c>
      <c r="B319" s="106" t="s">
        <v>14</v>
      </c>
      <c r="C319" s="106">
        <v>5</v>
      </c>
      <c r="D319" s="106" t="s">
        <v>15</v>
      </c>
      <c r="E319" s="130">
        <v>0.41</v>
      </c>
      <c r="F319" s="130">
        <v>194</v>
      </c>
    </row>
    <row r="320" spans="1:6" x14ac:dyDescent="0.25">
      <c r="A320" s="105" t="s">
        <v>24</v>
      </c>
      <c r="B320" s="106" t="s">
        <v>14</v>
      </c>
      <c r="C320" s="106">
        <v>8</v>
      </c>
      <c r="D320" s="106" t="s">
        <v>20</v>
      </c>
      <c r="E320" s="132" t="s">
        <v>12</v>
      </c>
      <c r="F320" s="132" t="s">
        <v>12</v>
      </c>
    </row>
    <row r="321" spans="1:6" x14ac:dyDescent="0.25">
      <c r="A321" s="105" t="s">
        <v>24</v>
      </c>
      <c r="B321" s="106" t="s">
        <v>14</v>
      </c>
      <c r="C321" s="106">
        <v>1</v>
      </c>
      <c r="D321" s="106" t="s">
        <v>35</v>
      </c>
      <c r="E321" s="130">
        <v>38.299999999999997</v>
      </c>
      <c r="F321" s="130">
        <v>18133</v>
      </c>
    </row>
    <row r="322" spans="1:6" x14ac:dyDescent="0.25">
      <c r="A322" s="105" t="s">
        <v>24</v>
      </c>
      <c r="B322" s="106" t="s">
        <v>14</v>
      </c>
      <c r="C322" s="106">
        <v>9</v>
      </c>
      <c r="D322" s="106" t="s">
        <v>69</v>
      </c>
      <c r="E322" s="130" t="s">
        <v>12</v>
      </c>
      <c r="F322" s="130" t="s">
        <v>12</v>
      </c>
    </row>
    <row r="323" spans="1:6" x14ac:dyDescent="0.25">
      <c r="A323" s="105" t="s">
        <v>24</v>
      </c>
      <c r="B323" s="106" t="s">
        <v>18</v>
      </c>
      <c r="C323" s="106">
        <v>6</v>
      </c>
      <c r="D323" s="106" t="s">
        <v>16</v>
      </c>
      <c r="E323" s="130">
        <v>0.48</v>
      </c>
      <c r="F323" s="130">
        <v>13</v>
      </c>
    </row>
    <row r="324" spans="1:6" x14ac:dyDescent="0.25">
      <c r="A324" s="105" t="s">
        <v>24</v>
      </c>
      <c r="B324" s="106" t="s">
        <v>18</v>
      </c>
      <c r="C324" s="106">
        <v>2</v>
      </c>
      <c r="D324" s="106" t="s">
        <v>9</v>
      </c>
      <c r="E324" s="130">
        <v>33.67</v>
      </c>
      <c r="F324" s="130">
        <v>913</v>
      </c>
    </row>
    <row r="325" spans="1:6" x14ac:dyDescent="0.25">
      <c r="A325" s="105" t="s">
        <v>24</v>
      </c>
      <c r="B325" s="106" t="s">
        <v>18</v>
      </c>
      <c r="C325" s="106">
        <v>4</v>
      </c>
      <c r="D325" s="106" t="s">
        <v>11</v>
      </c>
      <c r="E325" s="130">
        <v>2.88</v>
      </c>
      <c r="F325" s="130">
        <v>78</v>
      </c>
    </row>
    <row r="326" spans="1:6" x14ac:dyDescent="0.25">
      <c r="A326" s="105" t="s">
        <v>24</v>
      </c>
      <c r="B326" s="106" t="s">
        <v>18</v>
      </c>
      <c r="C326" s="106">
        <v>7</v>
      </c>
      <c r="D326" s="106" t="s">
        <v>17</v>
      </c>
      <c r="E326" s="130" t="s">
        <v>12</v>
      </c>
      <c r="F326" s="130" t="s">
        <v>12</v>
      </c>
    </row>
    <row r="327" spans="1:6" x14ac:dyDescent="0.25">
      <c r="A327" s="105" t="s">
        <v>24</v>
      </c>
      <c r="B327" s="106" t="s">
        <v>18</v>
      </c>
      <c r="C327" s="106">
        <v>3</v>
      </c>
      <c r="D327" s="106" t="s">
        <v>10</v>
      </c>
      <c r="E327" s="130">
        <v>14.71</v>
      </c>
      <c r="F327" s="130">
        <v>399</v>
      </c>
    </row>
    <row r="328" spans="1:6" x14ac:dyDescent="0.25">
      <c r="A328" s="105" t="s">
        <v>24</v>
      </c>
      <c r="B328" s="106" t="s">
        <v>18</v>
      </c>
      <c r="C328" s="106">
        <v>5</v>
      </c>
      <c r="D328" s="106" t="s">
        <v>15</v>
      </c>
      <c r="E328" s="130">
        <v>1.47</v>
      </c>
      <c r="F328" s="130">
        <v>40</v>
      </c>
    </row>
    <row r="329" spans="1:6" x14ac:dyDescent="0.25">
      <c r="A329" s="105" t="s">
        <v>24</v>
      </c>
      <c r="B329" s="106" t="s">
        <v>18</v>
      </c>
      <c r="C329" s="106">
        <v>8</v>
      </c>
      <c r="D329" s="106" t="s">
        <v>20</v>
      </c>
      <c r="E329" s="130" t="s">
        <v>12</v>
      </c>
      <c r="F329" s="130" t="s">
        <v>12</v>
      </c>
    </row>
    <row r="330" spans="1:6" x14ac:dyDescent="0.25">
      <c r="A330" s="105" t="s">
        <v>24</v>
      </c>
      <c r="B330" s="106" t="s">
        <v>18</v>
      </c>
      <c r="C330" s="106">
        <v>1</v>
      </c>
      <c r="D330" s="106" t="s">
        <v>35</v>
      </c>
      <c r="E330" s="130">
        <v>46.53</v>
      </c>
      <c r="F330" s="130">
        <v>1262</v>
      </c>
    </row>
    <row r="331" spans="1:6" x14ac:dyDescent="0.25">
      <c r="A331" s="105" t="s">
        <v>24</v>
      </c>
      <c r="B331" s="106" t="s">
        <v>18</v>
      </c>
      <c r="C331" s="106" t="s">
        <v>13</v>
      </c>
      <c r="D331" s="106" t="s">
        <v>69</v>
      </c>
      <c r="E331" s="130">
        <v>0</v>
      </c>
      <c r="F331" s="130">
        <v>0</v>
      </c>
    </row>
    <row r="332" spans="1:6" x14ac:dyDescent="0.25">
      <c r="A332" s="105" t="s">
        <v>25</v>
      </c>
      <c r="B332" s="106">
        <v>0</v>
      </c>
      <c r="C332" s="106" t="s">
        <v>13</v>
      </c>
      <c r="D332" s="106" t="s">
        <v>16</v>
      </c>
      <c r="E332" s="130">
        <v>0</v>
      </c>
      <c r="F332" s="130">
        <v>0</v>
      </c>
    </row>
    <row r="333" spans="1:6" x14ac:dyDescent="0.25">
      <c r="A333" s="105" t="s">
        <v>25</v>
      </c>
      <c r="B333" s="106">
        <v>0</v>
      </c>
      <c r="C333" s="106">
        <v>2</v>
      </c>
      <c r="D333" s="106" t="s">
        <v>9</v>
      </c>
      <c r="E333" s="130">
        <v>62.31</v>
      </c>
      <c r="F333" s="130">
        <v>81</v>
      </c>
    </row>
    <row r="334" spans="1:6" x14ac:dyDescent="0.25">
      <c r="A334" s="105" t="s">
        <v>25</v>
      </c>
      <c r="B334" s="106">
        <v>0</v>
      </c>
      <c r="C334" s="106">
        <v>4</v>
      </c>
      <c r="D334" s="106" t="s">
        <v>11</v>
      </c>
      <c r="E334" s="130" t="s">
        <v>12</v>
      </c>
      <c r="F334" s="130" t="s">
        <v>12</v>
      </c>
    </row>
    <row r="335" spans="1:6" x14ac:dyDescent="0.25">
      <c r="A335" s="105" t="s">
        <v>25</v>
      </c>
      <c r="B335" s="106">
        <v>0</v>
      </c>
      <c r="C335" s="106">
        <v>5</v>
      </c>
      <c r="D335" s="106" t="s">
        <v>17</v>
      </c>
      <c r="E335" s="130" t="s">
        <v>12</v>
      </c>
      <c r="F335" s="130" t="s">
        <v>12</v>
      </c>
    </row>
    <row r="336" spans="1:6" x14ac:dyDescent="0.25">
      <c r="A336" s="105" t="s">
        <v>25</v>
      </c>
      <c r="B336" s="106">
        <v>0</v>
      </c>
      <c r="C336" s="106">
        <v>3</v>
      </c>
      <c r="D336" s="106" t="s">
        <v>10</v>
      </c>
      <c r="E336" s="130">
        <v>6.15</v>
      </c>
      <c r="F336" s="130">
        <v>8</v>
      </c>
    </row>
    <row r="337" spans="1:6" x14ac:dyDescent="0.25">
      <c r="A337" s="105" t="s">
        <v>25</v>
      </c>
      <c r="B337" s="106">
        <v>0</v>
      </c>
      <c r="C337" s="106" t="s">
        <v>13</v>
      </c>
      <c r="D337" s="106" t="s">
        <v>15</v>
      </c>
      <c r="E337" s="130">
        <v>0</v>
      </c>
      <c r="F337" s="130">
        <v>0</v>
      </c>
    </row>
    <row r="338" spans="1:6" x14ac:dyDescent="0.25">
      <c r="A338" s="105" t="s">
        <v>25</v>
      </c>
      <c r="B338" s="106">
        <v>0</v>
      </c>
      <c r="C338" s="106" t="s">
        <v>13</v>
      </c>
      <c r="D338" s="106" t="s">
        <v>20</v>
      </c>
      <c r="E338" s="130">
        <v>0</v>
      </c>
      <c r="F338" s="130">
        <v>0</v>
      </c>
    </row>
    <row r="339" spans="1:6" x14ac:dyDescent="0.25">
      <c r="A339" s="105" t="s">
        <v>25</v>
      </c>
      <c r="B339" s="106">
        <v>0</v>
      </c>
      <c r="C339" s="106">
        <v>1</v>
      </c>
      <c r="D339" s="106" t="s">
        <v>35</v>
      </c>
      <c r="E339" s="130">
        <v>27.69</v>
      </c>
      <c r="F339" s="130">
        <v>36</v>
      </c>
    </row>
    <row r="340" spans="1:6" x14ac:dyDescent="0.25">
      <c r="A340" s="105" t="s">
        <v>25</v>
      </c>
      <c r="B340" s="106">
        <v>0</v>
      </c>
      <c r="C340" s="106" t="s">
        <v>13</v>
      </c>
      <c r="D340" s="106" t="s">
        <v>69</v>
      </c>
      <c r="E340" s="130">
        <v>0</v>
      </c>
      <c r="F340" s="130">
        <v>0</v>
      </c>
    </row>
    <row r="341" spans="1:6" x14ac:dyDescent="0.25">
      <c r="A341" s="105" t="s">
        <v>25</v>
      </c>
      <c r="B341" s="107">
        <v>43834</v>
      </c>
      <c r="C341" s="106" t="s">
        <v>13</v>
      </c>
      <c r="D341" s="106" t="s">
        <v>16</v>
      </c>
      <c r="E341" s="130">
        <v>0</v>
      </c>
      <c r="F341" s="130">
        <v>0</v>
      </c>
    </row>
    <row r="342" spans="1:6" x14ac:dyDescent="0.25">
      <c r="A342" s="105" t="s">
        <v>25</v>
      </c>
      <c r="B342" s="107">
        <v>43834</v>
      </c>
      <c r="C342" s="106">
        <v>2</v>
      </c>
      <c r="D342" s="106" t="s">
        <v>9</v>
      </c>
      <c r="E342" s="130">
        <v>53.91</v>
      </c>
      <c r="F342" s="130">
        <v>545</v>
      </c>
    </row>
    <row r="343" spans="1:6" x14ac:dyDescent="0.25">
      <c r="A343" s="105" t="s">
        <v>25</v>
      </c>
      <c r="B343" s="107">
        <v>43834</v>
      </c>
      <c r="C343" s="106">
        <v>3</v>
      </c>
      <c r="D343" s="106" t="s">
        <v>11</v>
      </c>
      <c r="E343" s="130">
        <v>11.18</v>
      </c>
      <c r="F343" s="130">
        <v>113</v>
      </c>
    </row>
    <row r="344" spans="1:6" x14ac:dyDescent="0.25">
      <c r="A344" s="105" t="s">
        <v>25</v>
      </c>
      <c r="B344" s="107">
        <v>43834</v>
      </c>
      <c r="C344" s="106">
        <v>5</v>
      </c>
      <c r="D344" s="106" t="s">
        <v>17</v>
      </c>
      <c r="E344" s="130">
        <v>0.89</v>
      </c>
      <c r="F344" s="130">
        <v>9</v>
      </c>
    </row>
    <row r="345" spans="1:6" x14ac:dyDescent="0.25">
      <c r="A345" s="105" t="s">
        <v>25</v>
      </c>
      <c r="B345" s="107">
        <v>43834</v>
      </c>
      <c r="C345" s="106">
        <v>4</v>
      </c>
      <c r="D345" s="106" t="s">
        <v>10</v>
      </c>
      <c r="E345" s="130">
        <v>10.29</v>
      </c>
      <c r="F345" s="130">
        <v>104</v>
      </c>
    </row>
    <row r="346" spans="1:6" x14ac:dyDescent="0.25">
      <c r="A346" s="105" t="s">
        <v>25</v>
      </c>
      <c r="B346" s="107">
        <v>43834</v>
      </c>
      <c r="C346" s="106" t="s">
        <v>13</v>
      </c>
      <c r="D346" s="106" t="s">
        <v>15</v>
      </c>
      <c r="E346" s="130">
        <v>0</v>
      </c>
      <c r="F346" s="130">
        <v>0</v>
      </c>
    </row>
    <row r="347" spans="1:6" x14ac:dyDescent="0.25">
      <c r="A347" s="105" t="s">
        <v>25</v>
      </c>
      <c r="B347" s="107">
        <v>43834</v>
      </c>
      <c r="C347" s="106" t="s">
        <v>13</v>
      </c>
      <c r="D347" s="106" t="s">
        <v>20</v>
      </c>
      <c r="E347" s="130">
        <v>0</v>
      </c>
      <c r="F347" s="130">
        <v>0</v>
      </c>
    </row>
    <row r="348" spans="1:6" x14ac:dyDescent="0.25">
      <c r="A348" s="105" t="s">
        <v>25</v>
      </c>
      <c r="B348" s="107">
        <v>43834</v>
      </c>
      <c r="C348" s="106">
        <v>1</v>
      </c>
      <c r="D348" s="106" t="s">
        <v>35</v>
      </c>
      <c r="E348" s="130">
        <v>23.74</v>
      </c>
      <c r="F348" s="130">
        <v>240</v>
      </c>
    </row>
    <row r="349" spans="1:6" x14ac:dyDescent="0.25">
      <c r="A349" s="105" t="s">
        <v>25</v>
      </c>
      <c r="B349" s="107">
        <v>43834</v>
      </c>
      <c r="C349" s="106" t="s">
        <v>13</v>
      </c>
      <c r="D349" s="106" t="s">
        <v>69</v>
      </c>
      <c r="E349" s="130">
        <v>0</v>
      </c>
      <c r="F349" s="130">
        <v>0</v>
      </c>
    </row>
    <row r="350" spans="1:6" x14ac:dyDescent="0.25">
      <c r="A350" s="105" t="s">
        <v>25</v>
      </c>
      <c r="B350" s="107">
        <v>43960</v>
      </c>
      <c r="C350" s="106" t="s">
        <v>13</v>
      </c>
      <c r="D350" s="106" t="s">
        <v>16</v>
      </c>
      <c r="E350" s="130">
        <v>0</v>
      </c>
      <c r="F350" s="130">
        <v>0</v>
      </c>
    </row>
    <row r="351" spans="1:6" x14ac:dyDescent="0.25">
      <c r="A351" s="105" t="s">
        <v>25</v>
      </c>
      <c r="B351" s="107">
        <v>43960</v>
      </c>
      <c r="C351" s="106">
        <v>2</v>
      </c>
      <c r="D351" s="106" t="s">
        <v>9</v>
      </c>
      <c r="E351" s="130">
        <v>49.24</v>
      </c>
      <c r="F351" s="130">
        <v>518</v>
      </c>
    </row>
    <row r="352" spans="1:6" x14ac:dyDescent="0.25">
      <c r="A352" s="105" t="s">
        <v>25</v>
      </c>
      <c r="B352" s="107">
        <v>43960</v>
      </c>
      <c r="C352" s="106">
        <v>4</v>
      </c>
      <c r="D352" s="106" t="s">
        <v>11</v>
      </c>
      <c r="E352" s="130">
        <v>7.22</v>
      </c>
      <c r="F352" s="130">
        <v>76</v>
      </c>
    </row>
    <row r="353" spans="1:6" x14ac:dyDescent="0.25">
      <c r="A353" s="105" t="s">
        <v>25</v>
      </c>
      <c r="B353" s="107">
        <v>43960</v>
      </c>
      <c r="C353" s="106">
        <v>5</v>
      </c>
      <c r="D353" s="106" t="s">
        <v>17</v>
      </c>
      <c r="E353" s="130">
        <v>1.52</v>
      </c>
      <c r="F353" s="130">
        <v>16</v>
      </c>
    </row>
    <row r="354" spans="1:6" x14ac:dyDescent="0.25">
      <c r="A354" s="105" t="s">
        <v>25</v>
      </c>
      <c r="B354" s="107">
        <v>43960</v>
      </c>
      <c r="C354" s="106">
        <v>3</v>
      </c>
      <c r="D354" s="106" t="s">
        <v>10</v>
      </c>
      <c r="E354" s="130">
        <v>14.07</v>
      </c>
      <c r="F354" s="130">
        <v>148</v>
      </c>
    </row>
    <row r="355" spans="1:6" x14ac:dyDescent="0.25">
      <c r="A355" s="105" t="s">
        <v>25</v>
      </c>
      <c r="B355" s="107">
        <v>43960</v>
      </c>
      <c r="C355" s="106" t="s">
        <v>13</v>
      </c>
      <c r="D355" s="106" t="s">
        <v>15</v>
      </c>
      <c r="E355" s="130">
        <v>0</v>
      </c>
      <c r="F355" s="130">
        <v>0</v>
      </c>
    </row>
    <row r="356" spans="1:6" x14ac:dyDescent="0.25">
      <c r="A356" s="105" t="s">
        <v>25</v>
      </c>
      <c r="B356" s="107">
        <v>43960</v>
      </c>
      <c r="C356" s="106" t="s">
        <v>13</v>
      </c>
      <c r="D356" s="106" t="s">
        <v>20</v>
      </c>
      <c r="E356" s="130">
        <v>0</v>
      </c>
      <c r="F356" s="130">
        <v>0</v>
      </c>
    </row>
    <row r="357" spans="1:6" x14ac:dyDescent="0.25">
      <c r="A357" s="105" t="s">
        <v>25</v>
      </c>
      <c r="B357" s="107">
        <v>43960</v>
      </c>
      <c r="C357" s="106">
        <v>1</v>
      </c>
      <c r="D357" s="106" t="s">
        <v>35</v>
      </c>
      <c r="E357" s="130">
        <v>27.95</v>
      </c>
      <c r="F357" s="130">
        <v>294</v>
      </c>
    </row>
    <row r="358" spans="1:6" x14ac:dyDescent="0.25">
      <c r="A358" s="105" t="s">
        <v>25</v>
      </c>
      <c r="B358" s="107">
        <v>43960</v>
      </c>
      <c r="C358" s="106" t="s">
        <v>13</v>
      </c>
      <c r="D358" s="106" t="s">
        <v>69</v>
      </c>
      <c r="E358" s="130">
        <v>0</v>
      </c>
      <c r="F358" s="130">
        <v>0</v>
      </c>
    </row>
    <row r="359" spans="1:6" x14ac:dyDescent="0.25">
      <c r="A359" s="105" t="s">
        <v>25</v>
      </c>
      <c r="B359" s="107">
        <v>44118</v>
      </c>
      <c r="C359" s="106">
        <v>7</v>
      </c>
      <c r="D359" s="106" t="s">
        <v>16</v>
      </c>
      <c r="E359" s="130" t="s">
        <v>12</v>
      </c>
      <c r="F359" s="130" t="s">
        <v>12</v>
      </c>
    </row>
    <row r="360" spans="1:6" x14ac:dyDescent="0.25">
      <c r="A360" s="105" t="s">
        <v>25</v>
      </c>
      <c r="B360" s="107">
        <v>44118</v>
      </c>
      <c r="C360" s="106">
        <v>2</v>
      </c>
      <c r="D360" s="106" t="s">
        <v>9</v>
      </c>
      <c r="E360" s="130">
        <v>48.26</v>
      </c>
      <c r="F360" s="130">
        <v>610</v>
      </c>
    </row>
    <row r="361" spans="1:6" x14ac:dyDescent="0.25">
      <c r="A361" s="105" t="s">
        <v>25</v>
      </c>
      <c r="B361" s="107">
        <v>44118</v>
      </c>
      <c r="C361" s="106">
        <v>4</v>
      </c>
      <c r="D361" s="106" t="s">
        <v>11</v>
      </c>
      <c r="E361" s="130">
        <v>5.22</v>
      </c>
      <c r="F361" s="130">
        <v>66</v>
      </c>
    </row>
    <row r="362" spans="1:6" x14ac:dyDescent="0.25">
      <c r="A362" s="105" t="s">
        <v>25</v>
      </c>
      <c r="B362" s="107">
        <v>44118</v>
      </c>
      <c r="C362" s="106">
        <v>5</v>
      </c>
      <c r="D362" s="106" t="s">
        <v>17</v>
      </c>
      <c r="E362" s="130" t="s">
        <v>12</v>
      </c>
      <c r="F362" s="130" t="s">
        <v>12</v>
      </c>
    </row>
    <row r="363" spans="1:6" x14ac:dyDescent="0.25">
      <c r="A363" s="105" t="s">
        <v>25</v>
      </c>
      <c r="B363" s="107">
        <v>44118</v>
      </c>
      <c r="C363" s="106">
        <v>3</v>
      </c>
      <c r="D363" s="106" t="s">
        <v>10</v>
      </c>
      <c r="E363" s="130">
        <v>19.78</v>
      </c>
      <c r="F363" s="130">
        <v>250</v>
      </c>
    </row>
    <row r="364" spans="1:6" x14ac:dyDescent="0.25">
      <c r="A364" s="105" t="s">
        <v>25</v>
      </c>
      <c r="B364" s="107">
        <v>44118</v>
      </c>
      <c r="C364" s="106">
        <v>6</v>
      </c>
      <c r="D364" s="106" t="s">
        <v>15</v>
      </c>
      <c r="E364" s="130" t="s">
        <v>12</v>
      </c>
      <c r="F364" s="130" t="s">
        <v>12</v>
      </c>
    </row>
    <row r="365" spans="1:6" x14ac:dyDescent="0.25">
      <c r="A365" s="105" t="s">
        <v>25</v>
      </c>
      <c r="B365" s="107">
        <v>44118</v>
      </c>
      <c r="C365" s="106" t="s">
        <v>13</v>
      </c>
      <c r="D365" s="106" t="s">
        <v>20</v>
      </c>
      <c r="E365" s="130">
        <v>0</v>
      </c>
      <c r="F365" s="130">
        <v>0</v>
      </c>
    </row>
    <row r="366" spans="1:6" x14ac:dyDescent="0.25">
      <c r="A366" s="105" t="s">
        <v>25</v>
      </c>
      <c r="B366" s="107">
        <v>44118</v>
      </c>
      <c r="C366" s="106">
        <v>1</v>
      </c>
      <c r="D366" s="106" t="s">
        <v>35</v>
      </c>
      <c r="E366" s="130">
        <v>25.87</v>
      </c>
      <c r="F366" s="130">
        <v>327</v>
      </c>
    </row>
    <row r="367" spans="1:6" x14ac:dyDescent="0.25">
      <c r="A367" s="105" t="s">
        <v>25</v>
      </c>
      <c r="B367" s="107">
        <v>44118</v>
      </c>
      <c r="C367" s="106" t="s">
        <v>13</v>
      </c>
      <c r="D367" s="106" t="s">
        <v>69</v>
      </c>
      <c r="E367" s="130">
        <v>0</v>
      </c>
      <c r="F367" s="130">
        <v>0</v>
      </c>
    </row>
    <row r="368" spans="1:6" x14ac:dyDescent="0.25">
      <c r="A368" s="105" t="s">
        <v>25</v>
      </c>
      <c r="B368" s="106" t="s">
        <v>14</v>
      </c>
      <c r="C368" s="106">
        <v>6</v>
      </c>
      <c r="D368" s="106" t="s">
        <v>16</v>
      </c>
      <c r="E368" s="130">
        <v>1.71</v>
      </c>
      <c r="F368" s="130">
        <v>700</v>
      </c>
    </row>
    <row r="369" spans="1:6" x14ac:dyDescent="0.25">
      <c r="A369" s="105" t="s">
        <v>25</v>
      </c>
      <c r="B369" s="106" t="s">
        <v>14</v>
      </c>
      <c r="C369" s="106">
        <v>2</v>
      </c>
      <c r="D369" s="106" t="s">
        <v>9</v>
      </c>
      <c r="E369" s="130">
        <v>35.700000000000003</v>
      </c>
      <c r="F369" s="130">
        <v>14656</v>
      </c>
    </row>
    <row r="370" spans="1:6" x14ac:dyDescent="0.25">
      <c r="A370" s="105" t="s">
        <v>25</v>
      </c>
      <c r="B370" s="106" t="s">
        <v>14</v>
      </c>
      <c r="C370" s="106">
        <v>5</v>
      </c>
      <c r="D370" s="106" t="s">
        <v>11</v>
      </c>
      <c r="E370" s="130">
        <v>3.41</v>
      </c>
      <c r="F370" s="130">
        <v>1399</v>
      </c>
    </row>
    <row r="371" spans="1:6" x14ac:dyDescent="0.25">
      <c r="A371" s="105" t="s">
        <v>25</v>
      </c>
      <c r="B371" s="106" t="s">
        <v>14</v>
      </c>
      <c r="C371" s="106">
        <v>7</v>
      </c>
      <c r="D371" s="106" t="s">
        <v>17</v>
      </c>
      <c r="E371" s="130">
        <v>0.93</v>
      </c>
      <c r="F371" s="130">
        <v>381</v>
      </c>
    </row>
    <row r="372" spans="1:6" x14ac:dyDescent="0.25">
      <c r="A372" s="105" t="s">
        <v>25</v>
      </c>
      <c r="B372" s="106" t="s">
        <v>14</v>
      </c>
      <c r="C372" s="106">
        <v>3</v>
      </c>
      <c r="D372" s="106" t="s">
        <v>10</v>
      </c>
      <c r="E372" s="130">
        <v>27.46</v>
      </c>
      <c r="F372" s="130">
        <v>11271</v>
      </c>
    </row>
    <row r="373" spans="1:6" x14ac:dyDescent="0.25">
      <c r="A373" s="105" t="s">
        <v>25</v>
      </c>
      <c r="B373" s="106" t="s">
        <v>14</v>
      </c>
      <c r="C373" s="106">
        <v>4</v>
      </c>
      <c r="D373" s="106" t="s">
        <v>15</v>
      </c>
      <c r="E373" s="130">
        <v>4.12</v>
      </c>
      <c r="F373" s="130">
        <v>1692</v>
      </c>
    </row>
    <row r="374" spans="1:6" x14ac:dyDescent="0.25">
      <c r="A374" s="105" t="s">
        <v>25</v>
      </c>
      <c r="B374" s="106" t="s">
        <v>14</v>
      </c>
      <c r="C374" s="106">
        <v>8</v>
      </c>
      <c r="D374" s="106" t="s">
        <v>20</v>
      </c>
      <c r="E374" s="130">
        <v>0.03</v>
      </c>
      <c r="F374" s="130">
        <v>12</v>
      </c>
    </row>
    <row r="375" spans="1:6" x14ac:dyDescent="0.25">
      <c r="A375" s="105" t="s">
        <v>25</v>
      </c>
      <c r="B375" s="106" t="s">
        <v>14</v>
      </c>
      <c r="C375" s="106">
        <v>1</v>
      </c>
      <c r="D375" s="106" t="s">
        <v>35</v>
      </c>
      <c r="E375" s="130">
        <v>26.65</v>
      </c>
      <c r="F375" s="130">
        <v>10938</v>
      </c>
    </row>
    <row r="376" spans="1:6" x14ac:dyDescent="0.25">
      <c r="A376" s="105" t="s">
        <v>25</v>
      </c>
      <c r="B376" s="106" t="s">
        <v>14</v>
      </c>
      <c r="C376" s="106" t="s">
        <v>13</v>
      </c>
      <c r="D376" s="106" t="s">
        <v>69</v>
      </c>
      <c r="E376" s="130">
        <v>0</v>
      </c>
      <c r="F376" s="130">
        <v>0</v>
      </c>
    </row>
    <row r="377" spans="1:6" x14ac:dyDescent="0.25">
      <c r="A377" s="105" t="s">
        <v>25</v>
      </c>
      <c r="B377" s="106" t="s">
        <v>18</v>
      </c>
      <c r="C377" s="106">
        <v>6</v>
      </c>
      <c r="D377" s="106" t="s">
        <v>16</v>
      </c>
      <c r="E377" s="130">
        <v>1.92</v>
      </c>
      <c r="F377" s="130">
        <v>135</v>
      </c>
    </row>
    <row r="378" spans="1:6" x14ac:dyDescent="0.25">
      <c r="A378" s="105" t="s">
        <v>25</v>
      </c>
      <c r="B378" s="106" t="s">
        <v>18</v>
      </c>
      <c r="C378" s="106">
        <v>2</v>
      </c>
      <c r="D378" s="106" t="s">
        <v>9</v>
      </c>
      <c r="E378" s="130">
        <v>31.01</v>
      </c>
      <c r="F378" s="130">
        <v>2180</v>
      </c>
    </row>
    <row r="379" spans="1:6" x14ac:dyDescent="0.25">
      <c r="A379" s="105" t="s">
        <v>25</v>
      </c>
      <c r="B379" s="106" t="s">
        <v>18</v>
      </c>
      <c r="C379" s="106">
        <v>5</v>
      </c>
      <c r="D379" s="106" t="s">
        <v>11</v>
      </c>
      <c r="E379" s="130">
        <v>4.22</v>
      </c>
      <c r="F379" s="130">
        <v>297</v>
      </c>
    </row>
    <row r="380" spans="1:6" x14ac:dyDescent="0.25">
      <c r="A380" s="105" t="s">
        <v>25</v>
      </c>
      <c r="B380" s="106" t="s">
        <v>18</v>
      </c>
      <c r="C380" s="106">
        <v>7</v>
      </c>
      <c r="D380" s="106" t="s">
        <v>17</v>
      </c>
      <c r="E380" s="130">
        <v>1.08</v>
      </c>
      <c r="F380" s="130">
        <v>76</v>
      </c>
    </row>
    <row r="381" spans="1:6" x14ac:dyDescent="0.25">
      <c r="A381" s="105" t="s">
        <v>25</v>
      </c>
      <c r="B381" s="106" t="s">
        <v>18</v>
      </c>
      <c r="C381" s="106">
        <v>3</v>
      </c>
      <c r="D381" s="106" t="s">
        <v>10</v>
      </c>
      <c r="E381" s="130">
        <v>24.78</v>
      </c>
      <c r="F381" s="130">
        <v>1742</v>
      </c>
    </row>
    <row r="382" spans="1:6" x14ac:dyDescent="0.25">
      <c r="A382" s="105" t="s">
        <v>25</v>
      </c>
      <c r="B382" s="106" t="s">
        <v>18</v>
      </c>
      <c r="C382" s="106">
        <v>4</v>
      </c>
      <c r="D382" s="106" t="s">
        <v>15</v>
      </c>
      <c r="E382" s="130">
        <v>5.19</v>
      </c>
      <c r="F382" s="130">
        <v>365</v>
      </c>
    </row>
    <row r="383" spans="1:6" x14ac:dyDescent="0.25">
      <c r="A383" s="105" t="s">
        <v>25</v>
      </c>
      <c r="B383" s="106" t="s">
        <v>18</v>
      </c>
      <c r="C383" s="106">
        <v>8</v>
      </c>
      <c r="D383" s="106" t="s">
        <v>20</v>
      </c>
      <c r="E383" s="130" t="s">
        <v>12</v>
      </c>
      <c r="F383" s="130" t="s">
        <v>12</v>
      </c>
    </row>
    <row r="384" spans="1:6" x14ac:dyDescent="0.25">
      <c r="A384" s="105" t="s">
        <v>25</v>
      </c>
      <c r="B384" s="106" t="s">
        <v>18</v>
      </c>
      <c r="C384" s="106">
        <v>1</v>
      </c>
      <c r="D384" s="106" t="s">
        <v>35</v>
      </c>
      <c r="E384" s="130">
        <v>31.78</v>
      </c>
      <c r="F384" s="130">
        <v>2234</v>
      </c>
    </row>
    <row r="385" spans="1:6" x14ac:dyDescent="0.25">
      <c r="A385" s="105" t="s">
        <v>25</v>
      </c>
      <c r="B385" s="106" t="s">
        <v>18</v>
      </c>
      <c r="C385" s="106" t="s">
        <v>13</v>
      </c>
      <c r="D385" s="106" t="s">
        <v>69</v>
      </c>
      <c r="E385" s="132" t="s">
        <v>12</v>
      </c>
      <c r="F385" s="132" t="s">
        <v>12</v>
      </c>
    </row>
    <row r="386" spans="1:6" x14ac:dyDescent="0.25">
      <c r="A386" s="105" t="s">
        <v>26</v>
      </c>
      <c r="B386" s="106">
        <v>0</v>
      </c>
      <c r="C386" s="106" t="s">
        <v>13</v>
      </c>
      <c r="D386" s="106" t="s">
        <v>16</v>
      </c>
      <c r="E386" s="130">
        <v>0</v>
      </c>
      <c r="F386" s="130">
        <v>0</v>
      </c>
    </row>
    <row r="387" spans="1:6" x14ac:dyDescent="0.25">
      <c r="A387" s="105" t="s">
        <v>26</v>
      </c>
      <c r="B387" s="106">
        <v>0</v>
      </c>
      <c r="C387" s="106">
        <v>2</v>
      </c>
      <c r="D387" s="106" t="s">
        <v>9</v>
      </c>
      <c r="E387" s="130">
        <v>1.86</v>
      </c>
      <c r="F387" s="130">
        <v>13</v>
      </c>
    </row>
    <row r="388" spans="1:6" x14ac:dyDescent="0.25">
      <c r="A388" s="105" t="s">
        <v>26</v>
      </c>
      <c r="B388" s="106">
        <v>0</v>
      </c>
      <c r="C388" s="106">
        <v>3</v>
      </c>
      <c r="D388" s="106" t="s">
        <v>11</v>
      </c>
      <c r="E388" s="130" t="s">
        <v>12</v>
      </c>
      <c r="F388" s="130" t="s">
        <v>12</v>
      </c>
    </row>
    <row r="389" spans="1:6" x14ac:dyDescent="0.25">
      <c r="A389" s="105" t="s">
        <v>26</v>
      </c>
      <c r="B389" s="106">
        <v>0</v>
      </c>
      <c r="C389" s="106">
        <v>4</v>
      </c>
      <c r="D389" s="106" t="s">
        <v>17</v>
      </c>
      <c r="E389" s="130" t="s">
        <v>12</v>
      </c>
      <c r="F389" s="130" t="s">
        <v>12</v>
      </c>
    </row>
    <row r="390" spans="1:6" x14ac:dyDescent="0.25">
      <c r="A390" s="105" t="s">
        <v>26</v>
      </c>
      <c r="B390" s="106">
        <v>0</v>
      </c>
      <c r="C390" s="106" t="s">
        <v>13</v>
      </c>
      <c r="D390" s="106" t="s">
        <v>10</v>
      </c>
      <c r="E390" s="130">
        <v>0</v>
      </c>
      <c r="F390" s="130">
        <v>0</v>
      </c>
    </row>
    <row r="391" spans="1:6" x14ac:dyDescent="0.25">
      <c r="A391" s="105" t="s">
        <v>26</v>
      </c>
      <c r="B391" s="106">
        <v>0</v>
      </c>
      <c r="C391" s="106" t="s">
        <v>13</v>
      </c>
      <c r="D391" s="106" t="s">
        <v>15</v>
      </c>
      <c r="E391" s="130">
        <v>0</v>
      </c>
      <c r="F391" s="130">
        <v>0</v>
      </c>
    </row>
    <row r="392" spans="1:6" x14ac:dyDescent="0.25">
      <c r="A392" s="105" t="s">
        <v>26</v>
      </c>
      <c r="B392" s="106">
        <v>0</v>
      </c>
      <c r="C392" s="106" t="s">
        <v>13</v>
      </c>
      <c r="D392" s="106" t="s">
        <v>20</v>
      </c>
      <c r="E392" s="130">
        <v>0</v>
      </c>
      <c r="F392" s="130">
        <v>0</v>
      </c>
    </row>
    <row r="393" spans="1:6" x14ac:dyDescent="0.25">
      <c r="A393" s="105" t="s">
        <v>26</v>
      </c>
      <c r="B393" s="106">
        <v>0</v>
      </c>
      <c r="C393" s="106">
        <v>1</v>
      </c>
      <c r="D393" s="106" t="s">
        <v>35</v>
      </c>
      <c r="E393" s="130">
        <v>97.57</v>
      </c>
      <c r="F393" s="130">
        <v>682</v>
      </c>
    </row>
    <row r="394" spans="1:6" x14ac:dyDescent="0.25">
      <c r="A394" s="105" t="s">
        <v>26</v>
      </c>
      <c r="B394" s="106">
        <v>0</v>
      </c>
      <c r="C394" s="106" t="s">
        <v>13</v>
      </c>
      <c r="D394" s="106" t="s">
        <v>69</v>
      </c>
      <c r="E394" s="130">
        <v>0</v>
      </c>
      <c r="F394" s="130">
        <v>0</v>
      </c>
    </row>
    <row r="395" spans="1:6" x14ac:dyDescent="0.25">
      <c r="A395" s="105" t="s">
        <v>26</v>
      </c>
      <c r="B395" s="107">
        <v>43834</v>
      </c>
      <c r="C395" s="106" t="s">
        <v>13</v>
      </c>
      <c r="D395" s="106" t="s">
        <v>16</v>
      </c>
      <c r="E395" s="130">
        <v>0</v>
      </c>
      <c r="F395" s="130">
        <v>0</v>
      </c>
    </row>
    <row r="396" spans="1:6" x14ac:dyDescent="0.25">
      <c r="A396" s="105" t="s">
        <v>26</v>
      </c>
      <c r="B396" s="107">
        <v>43834</v>
      </c>
      <c r="C396" s="106">
        <v>2</v>
      </c>
      <c r="D396" s="106" t="s">
        <v>9</v>
      </c>
      <c r="E396" s="130">
        <v>5.72</v>
      </c>
      <c r="F396" s="130">
        <v>148</v>
      </c>
    </row>
    <row r="397" spans="1:6" x14ac:dyDescent="0.25">
      <c r="A397" s="105" t="s">
        <v>26</v>
      </c>
      <c r="B397" s="107">
        <v>43834</v>
      </c>
      <c r="C397" s="106">
        <v>4</v>
      </c>
      <c r="D397" s="106" t="s">
        <v>11</v>
      </c>
      <c r="E397" s="130">
        <v>0.77</v>
      </c>
      <c r="F397" s="130">
        <v>20</v>
      </c>
    </row>
    <row r="398" spans="1:6" x14ac:dyDescent="0.25">
      <c r="A398" s="105" t="s">
        <v>26</v>
      </c>
      <c r="B398" s="107">
        <v>43834</v>
      </c>
      <c r="C398" s="106">
        <v>5</v>
      </c>
      <c r="D398" s="106" t="s">
        <v>17</v>
      </c>
      <c r="E398" s="130" t="s">
        <v>12</v>
      </c>
      <c r="F398" s="130" t="s">
        <v>12</v>
      </c>
    </row>
    <row r="399" spans="1:6" x14ac:dyDescent="0.25">
      <c r="A399" s="105" t="s">
        <v>26</v>
      </c>
      <c r="B399" s="107">
        <v>43834</v>
      </c>
      <c r="C399" s="106">
        <v>3</v>
      </c>
      <c r="D399" s="106" t="s">
        <v>10</v>
      </c>
      <c r="E399" s="130">
        <v>3.91</v>
      </c>
      <c r="F399" s="130">
        <v>101</v>
      </c>
    </row>
    <row r="400" spans="1:6" x14ac:dyDescent="0.25">
      <c r="A400" s="105" t="s">
        <v>26</v>
      </c>
      <c r="B400" s="107">
        <v>43834</v>
      </c>
      <c r="C400" s="106" t="s">
        <v>13</v>
      </c>
      <c r="D400" s="106" t="s">
        <v>15</v>
      </c>
      <c r="E400" s="130">
        <v>0</v>
      </c>
      <c r="F400" s="130">
        <v>0</v>
      </c>
    </row>
    <row r="401" spans="1:6" x14ac:dyDescent="0.25">
      <c r="A401" s="105" t="s">
        <v>26</v>
      </c>
      <c r="B401" s="107">
        <v>43834</v>
      </c>
      <c r="C401" s="106" t="s">
        <v>13</v>
      </c>
      <c r="D401" s="106" t="s">
        <v>20</v>
      </c>
      <c r="E401" s="130">
        <v>0</v>
      </c>
      <c r="F401" s="130">
        <v>0</v>
      </c>
    </row>
    <row r="402" spans="1:6" x14ac:dyDescent="0.25">
      <c r="A402" s="105" t="s">
        <v>26</v>
      </c>
      <c r="B402" s="107">
        <v>43834</v>
      </c>
      <c r="C402" s="106">
        <v>1</v>
      </c>
      <c r="D402" s="106" t="s">
        <v>35</v>
      </c>
      <c r="E402" s="130">
        <v>89.56</v>
      </c>
      <c r="F402" s="130">
        <v>2316</v>
      </c>
    </row>
    <row r="403" spans="1:6" x14ac:dyDescent="0.25">
      <c r="A403" s="105" t="s">
        <v>26</v>
      </c>
      <c r="B403" s="107">
        <v>43834</v>
      </c>
      <c r="C403" s="106" t="s">
        <v>13</v>
      </c>
      <c r="D403" s="106" t="s">
        <v>69</v>
      </c>
      <c r="E403" s="132" t="s">
        <v>12</v>
      </c>
      <c r="F403" s="132" t="s">
        <v>12</v>
      </c>
    </row>
    <row r="404" spans="1:6" x14ac:dyDescent="0.25">
      <c r="A404" s="105" t="s">
        <v>26</v>
      </c>
      <c r="B404" s="107">
        <v>43960</v>
      </c>
      <c r="C404" s="106" t="s">
        <v>13</v>
      </c>
      <c r="D404" s="106" t="s">
        <v>16</v>
      </c>
      <c r="E404" s="130">
        <v>0</v>
      </c>
      <c r="F404" s="130">
        <v>0</v>
      </c>
    </row>
    <row r="405" spans="1:6" x14ac:dyDescent="0.25">
      <c r="A405" s="105" t="s">
        <v>26</v>
      </c>
      <c r="B405" s="107">
        <v>43960</v>
      </c>
      <c r="C405" s="106">
        <v>2</v>
      </c>
      <c r="D405" s="106" t="s">
        <v>9</v>
      </c>
      <c r="E405" s="130">
        <v>6.13</v>
      </c>
      <c r="F405" s="130">
        <v>115</v>
      </c>
    </row>
    <row r="406" spans="1:6" x14ac:dyDescent="0.25">
      <c r="A406" s="105" t="s">
        <v>26</v>
      </c>
      <c r="B406" s="107">
        <v>43960</v>
      </c>
      <c r="C406" s="106">
        <v>4</v>
      </c>
      <c r="D406" s="106" t="s">
        <v>11</v>
      </c>
      <c r="E406" s="130">
        <v>0.75</v>
      </c>
      <c r="F406" s="130">
        <v>14</v>
      </c>
    </row>
    <row r="407" spans="1:6" x14ac:dyDescent="0.25">
      <c r="A407" s="105" t="s">
        <v>26</v>
      </c>
      <c r="B407" s="107">
        <v>43960</v>
      </c>
      <c r="C407" s="106" t="s">
        <v>13</v>
      </c>
      <c r="D407" s="106" t="s">
        <v>17</v>
      </c>
      <c r="E407" s="130">
        <v>0</v>
      </c>
      <c r="F407" s="130">
        <v>0</v>
      </c>
    </row>
    <row r="408" spans="1:6" x14ac:dyDescent="0.25">
      <c r="A408" s="105" t="s">
        <v>26</v>
      </c>
      <c r="B408" s="107">
        <v>43960</v>
      </c>
      <c r="C408" s="106">
        <v>3</v>
      </c>
      <c r="D408" s="106" t="s">
        <v>10</v>
      </c>
      <c r="E408" s="130">
        <v>3.73</v>
      </c>
      <c r="F408" s="130">
        <v>70</v>
      </c>
    </row>
    <row r="409" spans="1:6" x14ac:dyDescent="0.25">
      <c r="A409" s="105" t="s">
        <v>26</v>
      </c>
      <c r="B409" s="107">
        <v>43960</v>
      </c>
      <c r="C409" s="106" t="s">
        <v>13</v>
      </c>
      <c r="D409" s="106" t="s">
        <v>15</v>
      </c>
      <c r="E409" s="130">
        <v>0</v>
      </c>
      <c r="F409" s="130">
        <v>0</v>
      </c>
    </row>
    <row r="410" spans="1:6" x14ac:dyDescent="0.25">
      <c r="A410" s="105" t="s">
        <v>26</v>
      </c>
      <c r="B410" s="107">
        <v>43960</v>
      </c>
      <c r="C410" s="106" t="s">
        <v>13</v>
      </c>
      <c r="D410" s="106" t="s">
        <v>20</v>
      </c>
      <c r="E410" s="130">
        <v>0</v>
      </c>
      <c r="F410" s="130">
        <v>0</v>
      </c>
    </row>
    <row r="411" spans="1:6" x14ac:dyDescent="0.25">
      <c r="A411" s="105" t="s">
        <v>26</v>
      </c>
      <c r="B411" s="107">
        <v>43960</v>
      </c>
      <c r="C411" s="106">
        <v>1</v>
      </c>
      <c r="D411" s="106" t="s">
        <v>35</v>
      </c>
      <c r="E411" s="130">
        <v>89.39</v>
      </c>
      <c r="F411" s="130">
        <v>1676</v>
      </c>
    </row>
    <row r="412" spans="1:6" x14ac:dyDescent="0.25">
      <c r="A412" s="105" t="s">
        <v>26</v>
      </c>
      <c r="B412" s="107">
        <v>43960</v>
      </c>
      <c r="C412" s="106" t="s">
        <v>13</v>
      </c>
      <c r="D412" s="106" t="s">
        <v>69</v>
      </c>
      <c r="E412" s="130">
        <v>0</v>
      </c>
      <c r="F412" s="130">
        <v>0</v>
      </c>
    </row>
    <row r="413" spans="1:6" x14ac:dyDescent="0.25">
      <c r="A413" s="105" t="s">
        <v>26</v>
      </c>
      <c r="B413" s="107">
        <v>44118</v>
      </c>
      <c r="C413" s="106" t="s">
        <v>13</v>
      </c>
      <c r="D413" s="106" t="s">
        <v>16</v>
      </c>
      <c r="E413" s="130">
        <v>0</v>
      </c>
      <c r="F413" s="130">
        <v>0</v>
      </c>
    </row>
    <row r="414" spans="1:6" x14ac:dyDescent="0.25">
      <c r="A414" s="105" t="s">
        <v>26</v>
      </c>
      <c r="B414" s="107">
        <v>44118</v>
      </c>
      <c r="C414" s="106">
        <v>2</v>
      </c>
      <c r="D414" s="106" t="s">
        <v>9</v>
      </c>
      <c r="E414" s="130">
        <v>5.71</v>
      </c>
      <c r="F414" s="130">
        <v>60</v>
      </c>
    </row>
    <row r="415" spans="1:6" x14ac:dyDescent="0.25">
      <c r="A415" s="105" t="s">
        <v>26</v>
      </c>
      <c r="B415" s="107">
        <v>44118</v>
      </c>
      <c r="C415" s="106">
        <v>4</v>
      </c>
      <c r="D415" s="106" t="s">
        <v>11</v>
      </c>
      <c r="E415" s="130">
        <v>0.67</v>
      </c>
      <c r="F415" s="130">
        <v>7</v>
      </c>
    </row>
    <row r="416" spans="1:6" x14ac:dyDescent="0.25">
      <c r="A416" s="105" t="s">
        <v>26</v>
      </c>
      <c r="B416" s="107">
        <v>44118</v>
      </c>
      <c r="C416" s="106">
        <v>5</v>
      </c>
      <c r="D416" s="106" t="s">
        <v>17</v>
      </c>
      <c r="E416" s="130" t="s">
        <v>12</v>
      </c>
      <c r="F416" s="130" t="s">
        <v>12</v>
      </c>
    </row>
    <row r="417" spans="1:6" x14ac:dyDescent="0.25">
      <c r="A417" s="105" t="s">
        <v>26</v>
      </c>
      <c r="B417" s="107">
        <v>44118</v>
      </c>
      <c r="C417" s="106">
        <v>3</v>
      </c>
      <c r="D417" s="106" t="s">
        <v>10</v>
      </c>
      <c r="E417" s="130">
        <v>4</v>
      </c>
      <c r="F417" s="130">
        <v>42</v>
      </c>
    </row>
    <row r="418" spans="1:6" x14ac:dyDescent="0.25">
      <c r="A418" s="105" t="s">
        <v>26</v>
      </c>
      <c r="B418" s="107">
        <v>44118</v>
      </c>
      <c r="C418" s="106" t="s">
        <v>13</v>
      </c>
      <c r="D418" s="106" t="s">
        <v>15</v>
      </c>
      <c r="E418" s="130">
        <v>0</v>
      </c>
      <c r="F418" s="130">
        <v>0</v>
      </c>
    </row>
    <row r="419" spans="1:6" x14ac:dyDescent="0.25">
      <c r="A419" s="105" t="s">
        <v>26</v>
      </c>
      <c r="B419" s="107">
        <v>44118</v>
      </c>
      <c r="C419" s="106">
        <v>6</v>
      </c>
      <c r="D419" s="106" t="s">
        <v>20</v>
      </c>
      <c r="E419" s="130" t="s">
        <v>12</v>
      </c>
      <c r="F419" s="130" t="s">
        <v>12</v>
      </c>
    </row>
    <row r="420" spans="1:6" x14ac:dyDescent="0.25">
      <c r="A420" s="105" t="s">
        <v>26</v>
      </c>
      <c r="B420" s="107">
        <v>44118</v>
      </c>
      <c r="C420" s="106">
        <v>1</v>
      </c>
      <c r="D420" s="106" t="s">
        <v>35</v>
      </c>
      <c r="E420" s="130">
        <v>89.34</v>
      </c>
      <c r="F420" s="130">
        <v>939</v>
      </c>
    </row>
    <row r="421" spans="1:6" x14ac:dyDescent="0.25">
      <c r="A421" s="105" t="s">
        <v>26</v>
      </c>
      <c r="B421" s="107">
        <v>44118</v>
      </c>
      <c r="C421" s="106" t="s">
        <v>13</v>
      </c>
      <c r="D421" s="106" t="s">
        <v>69</v>
      </c>
      <c r="E421" s="130">
        <v>0</v>
      </c>
      <c r="F421" s="130">
        <v>0</v>
      </c>
    </row>
    <row r="422" spans="1:6" x14ac:dyDescent="0.25">
      <c r="A422" s="105" t="s">
        <v>26</v>
      </c>
      <c r="B422" s="106" t="s">
        <v>14</v>
      </c>
      <c r="C422" s="106">
        <v>5</v>
      </c>
      <c r="D422" s="106" t="s">
        <v>16</v>
      </c>
      <c r="E422" s="130">
        <v>0.39</v>
      </c>
      <c r="F422" s="130">
        <v>37</v>
      </c>
    </row>
    <row r="423" spans="1:6" x14ac:dyDescent="0.25">
      <c r="A423" s="105" t="s">
        <v>26</v>
      </c>
      <c r="B423" s="106" t="s">
        <v>14</v>
      </c>
      <c r="C423" s="106">
        <v>2</v>
      </c>
      <c r="D423" s="106" t="s">
        <v>9</v>
      </c>
      <c r="E423" s="130">
        <v>9.9600000000000009</v>
      </c>
      <c r="F423" s="130">
        <v>953</v>
      </c>
    </row>
    <row r="424" spans="1:6" x14ac:dyDescent="0.25">
      <c r="A424" s="105" t="s">
        <v>26</v>
      </c>
      <c r="B424" s="106" t="s">
        <v>14</v>
      </c>
      <c r="C424" s="106">
        <v>4</v>
      </c>
      <c r="D424" s="106" t="s">
        <v>11</v>
      </c>
      <c r="E424" s="130">
        <v>0.56999999999999995</v>
      </c>
      <c r="F424" s="130">
        <v>55</v>
      </c>
    </row>
    <row r="425" spans="1:6" x14ac:dyDescent="0.25">
      <c r="A425" s="105" t="s">
        <v>26</v>
      </c>
      <c r="B425" s="106" t="s">
        <v>14</v>
      </c>
      <c r="C425" s="106">
        <v>8</v>
      </c>
      <c r="D425" s="106" t="s">
        <v>17</v>
      </c>
      <c r="E425" s="130">
        <v>0.06</v>
      </c>
      <c r="F425" s="130">
        <v>6</v>
      </c>
    </row>
    <row r="426" spans="1:6" x14ac:dyDescent="0.25">
      <c r="A426" s="105" t="s">
        <v>26</v>
      </c>
      <c r="B426" s="106" t="s">
        <v>14</v>
      </c>
      <c r="C426" s="106">
        <v>3</v>
      </c>
      <c r="D426" s="106" t="s">
        <v>10</v>
      </c>
      <c r="E426" s="130">
        <v>6.07</v>
      </c>
      <c r="F426" s="130">
        <v>581</v>
      </c>
    </row>
    <row r="427" spans="1:6" x14ac:dyDescent="0.25">
      <c r="A427" s="105" t="s">
        <v>26</v>
      </c>
      <c r="B427" s="106" t="s">
        <v>14</v>
      </c>
      <c r="C427" s="106">
        <v>6</v>
      </c>
      <c r="D427" s="106" t="s">
        <v>15</v>
      </c>
      <c r="E427" s="130">
        <v>0.3</v>
      </c>
      <c r="F427" s="130">
        <v>29</v>
      </c>
    </row>
    <row r="428" spans="1:6" x14ac:dyDescent="0.25">
      <c r="A428" s="105" t="s">
        <v>26</v>
      </c>
      <c r="B428" s="106" t="s">
        <v>14</v>
      </c>
      <c r="C428" s="106">
        <v>7</v>
      </c>
      <c r="D428" s="106" t="s">
        <v>20</v>
      </c>
      <c r="E428" s="130">
        <v>7.0000000000000007E-2</v>
      </c>
      <c r="F428" s="130">
        <v>7</v>
      </c>
    </row>
    <row r="429" spans="1:6" x14ac:dyDescent="0.25">
      <c r="A429" s="105" t="s">
        <v>26</v>
      </c>
      <c r="B429" s="106" t="s">
        <v>14</v>
      </c>
      <c r="C429" s="106">
        <v>1</v>
      </c>
      <c r="D429" s="106" t="s">
        <v>35</v>
      </c>
      <c r="E429" s="130">
        <v>82.57</v>
      </c>
      <c r="F429" s="130">
        <v>7901</v>
      </c>
    </row>
    <row r="430" spans="1:6" x14ac:dyDescent="0.25">
      <c r="A430" s="105" t="s">
        <v>26</v>
      </c>
      <c r="B430" s="106" t="s">
        <v>14</v>
      </c>
      <c r="C430" s="106" t="s">
        <v>13</v>
      </c>
      <c r="D430" s="106" t="s">
        <v>69</v>
      </c>
      <c r="E430" s="130">
        <v>0</v>
      </c>
      <c r="F430" s="130">
        <v>0</v>
      </c>
    </row>
    <row r="431" spans="1:6" x14ac:dyDescent="0.25">
      <c r="A431" s="105" t="s">
        <v>26</v>
      </c>
      <c r="B431" s="106" t="s">
        <v>18</v>
      </c>
      <c r="C431" s="106">
        <v>5</v>
      </c>
      <c r="D431" s="106" t="s">
        <v>16</v>
      </c>
      <c r="E431" s="130">
        <v>0.93</v>
      </c>
      <c r="F431" s="130">
        <v>10</v>
      </c>
    </row>
    <row r="432" spans="1:6" x14ac:dyDescent="0.25">
      <c r="A432" s="105" t="s">
        <v>26</v>
      </c>
      <c r="B432" s="106" t="s">
        <v>18</v>
      </c>
      <c r="C432" s="106">
        <v>2</v>
      </c>
      <c r="D432" s="106" t="s">
        <v>9</v>
      </c>
      <c r="E432" s="130">
        <v>12.93</v>
      </c>
      <c r="F432" s="130">
        <v>139</v>
      </c>
    </row>
    <row r="433" spans="1:6" x14ac:dyDescent="0.25">
      <c r="A433" s="105" t="s">
        <v>26</v>
      </c>
      <c r="B433" s="106" t="s">
        <v>18</v>
      </c>
      <c r="C433" s="106">
        <v>6</v>
      </c>
      <c r="D433" s="106" t="s">
        <v>11</v>
      </c>
      <c r="E433" s="130" t="s">
        <v>12</v>
      </c>
      <c r="F433" s="130" t="s">
        <v>12</v>
      </c>
    </row>
    <row r="434" spans="1:6" x14ac:dyDescent="0.25">
      <c r="A434" s="105" t="s">
        <v>26</v>
      </c>
      <c r="B434" s="106" t="s">
        <v>18</v>
      </c>
      <c r="C434" s="106">
        <v>7</v>
      </c>
      <c r="D434" s="106" t="s">
        <v>17</v>
      </c>
      <c r="E434" s="130" t="s">
        <v>12</v>
      </c>
      <c r="F434" s="130" t="s">
        <v>12</v>
      </c>
    </row>
    <row r="435" spans="1:6" x14ac:dyDescent="0.25">
      <c r="A435" s="105" t="s">
        <v>26</v>
      </c>
      <c r="B435" s="106" t="s">
        <v>18</v>
      </c>
      <c r="C435" s="106">
        <v>3</v>
      </c>
      <c r="D435" s="106" t="s">
        <v>10</v>
      </c>
      <c r="E435" s="130">
        <v>9.49</v>
      </c>
      <c r="F435" s="130">
        <v>102</v>
      </c>
    </row>
    <row r="436" spans="1:6" x14ac:dyDescent="0.25">
      <c r="A436" s="105" t="s">
        <v>26</v>
      </c>
      <c r="B436" s="106" t="s">
        <v>18</v>
      </c>
      <c r="C436" s="106">
        <v>4</v>
      </c>
      <c r="D436" s="106" t="s">
        <v>15</v>
      </c>
      <c r="E436" s="130">
        <v>1.77</v>
      </c>
      <c r="F436" s="130">
        <v>19</v>
      </c>
    </row>
    <row r="437" spans="1:6" x14ac:dyDescent="0.25">
      <c r="A437" s="105" t="s">
        <v>26</v>
      </c>
      <c r="B437" s="106" t="s">
        <v>18</v>
      </c>
      <c r="C437" s="106">
        <v>8</v>
      </c>
      <c r="D437" s="106" t="s">
        <v>20</v>
      </c>
      <c r="E437" s="130" t="s">
        <v>12</v>
      </c>
      <c r="F437" s="130" t="s">
        <v>12</v>
      </c>
    </row>
    <row r="438" spans="1:6" x14ac:dyDescent="0.25">
      <c r="A438" s="105" t="s">
        <v>26</v>
      </c>
      <c r="B438" s="106" t="s">
        <v>18</v>
      </c>
      <c r="C438" s="106">
        <v>1</v>
      </c>
      <c r="D438" s="106" t="s">
        <v>35</v>
      </c>
      <c r="E438" s="130">
        <v>74.33</v>
      </c>
      <c r="F438" s="130">
        <v>799</v>
      </c>
    </row>
    <row r="439" spans="1:6" x14ac:dyDescent="0.25">
      <c r="A439" s="105" t="s">
        <v>26</v>
      </c>
      <c r="B439" s="106" t="s">
        <v>18</v>
      </c>
      <c r="C439" s="106" t="s">
        <v>13</v>
      </c>
      <c r="D439" s="106" t="s">
        <v>69</v>
      </c>
      <c r="E439" s="130">
        <v>0</v>
      </c>
      <c r="F439" s="130">
        <v>0</v>
      </c>
    </row>
    <row r="440" spans="1:6" x14ac:dyDescent="0.25">
      <c r="A440" s="105" t="s">
        <v>27</v>
      </c>
      <c r="B440" s="106">
        <v>0</v>
      </c>
      <c r="C440" s="106" t="s">
        <v>13</v>
      </c>
      <c r="D440" s="106" t="s">
        <v>16</v>
      </c>
      <c r="E440" s="130">
        <v>0</v>
      </c>
      <c r="F440" s="130">
        <v>0</v>
      </c>
    </row>
    <row r="441" spans="1:6" x14ac:dyDescent="0.25">
      <c r="A441" s="105" t="s">
        <v>27</v>
      </c>
      <c r="B441" s="106">
        <v>0</v>
      </c>
      <c r="C441" s="106">
        <v>2</v>
      </c>
      <c r="D441" s="106" t="s">
        <v>9</v>
      </c>
      <c r="E441" s="130">
        <v>27.12</v>
      </c>
      <c r="F441" s="130">
        <v>16</v>
      </c>
    </row>
    <row r="442" spans="1:6" x14ac:dyDescent="0.25">
      <c r="A442" s="105" t="s">
        <v>27</v>
      </c>
      <c r="B442" s="106">
        <v>0</v>
      </c>
      <c r="C442" s="106">
        <v>4</v>
      </c>
      <c r="D442" s="106" t="s">
        <v>11</v>
      </c>
      <c r="E442" s="130" t="s">
        <v>12</v>
      </c>
      <c r="F442" s="130" t="s">
        <v>12</v>
      </c>
    </row>
    <row r="443" spans="1:6" x14ac:dyDescent="0.25">
      <c r="A443" s="105" t="s">
        <v>27</v>
      </c>
      <c r="B443" s="106">
        <v>0</v>
      </c>
      <c r="C443" s="106" t="s">
        <v>13</v>
      </c>
      <c r="D443" s="106" t="s">
        <v>17</v>
      </c>
      <c r="E443" s="130">
        <v>0</v>
      </c>
      <c r="F443" s="130">
        <v>0</v>
      </c>
    </row>
    <row r="444" spans="1:6" x14ac:dyDescent="0.25">
      <c r="A444" s="105" t="s">
        <v>27</v>
      </c>
      <c r="B444" s="106">
        <v>0</v>
      </c>
      <c r="C444" s="106">
        <v>3</v>
      </c>
      <c r="D444" s="106" t="s">
        <v>10</v>
      </c>
      <c r="E444" s="130">
        <v>10.17</v>
      </c>
      <c r="F444" s="130">
        <v>6</v>
      </c>
    </row>
    <row r="445" spans="1:6" x14ac:dyDescent="0.25">
      <c r="A445" s="105" t="s">
        <v>27</v>
      </c>
      <c r="B445" s="106">
        <v>0</v>
      </c>
      <c r="C445" s="106" t="s">
        <v>13</v>
      </c>
      <c r="D445" s="106" t="s">
        <v>15</v>
      </c>
      <c r="E445" s="130">
        <v>0</v>
      </c>
      <c r="F445" s="130">
        <v>0</v>
      </c>
    </row>
    <row r="446" spans="1:6" x14ac:dyDescent="0.25">
      <c r="A446" s="105" t="s">
        <v>27</v>
      </c>
      <c r="B446" s="106">
        <v>0</v>
      </c>
      <c r="C446" s="106" t="s">
        <v>13</v>
      </c>
      <c r="D446" s="106" t="s">
        <v>20</v>
      </c>
      <c r="E446" s="130">
        <v>0</v>
      </c>
      <c r="F446" s="130">
        <v>0</v>
      </c>
    </row>
    <row r="447" spans="1:6" x14ac:dyDescent="0.25">
      <c r="A447" s="105" t="s">
        <v>27</v>
      </c>
      <c r="B447" s="106">
        <v>0</v>
      </c>
      <c r="C447" s="106">
        <v>1</v>
      </c>
      <c r="D447" s="106" t="s">
        <v>35</v>
      </c>
      <c r="E447" s="130">
        <v>61.02</v>
      </c>
      <c r="F447" s="130">
        <v>36</v>
      </c>
    </row>
    <row r="448" spans="1:6" x14ac:dyDescent="0.25">
      <c r="A448" s="105" t="s">
        <v>27</v>
      </c>
      <c r="B448" s="106">
        <v>0</v>
      </c>
      <c r="C448" s="106" t="s">
        <v>13</v>
      </c>
      <c r="D448" s="106" t="s">
        <v>69</v>
      </c>
      <c r="E448" s="132" t="s">
        <v>12</v>
      </c>
      <c r="F448" s="132" t="s">
        <v>12</v>
      </c>
    </row>
    <row r="449" spans="1:6" x14ac:dyDescent="0.25">
      <c r="A449" s="105" t="s">
        <v>27</v>
      </c>
      <c r="B449" s="107">
        <v>43834</v>
      </c>
      <c r="C449" s="106" t="s">
        <v>13</v>
      </c>
      <c r="D449" s="106" t="s">
        <v>16</v>
      </c>
      <c r="E449" s="130">
        <v>0</v>
      </c>
      <c r="F449" s="130">
        <v>0</v>
      </c>
    </row>
    <row r="450" spans="1:6" x14ac:dyDescent="0.25">
      <c r="A450" s="105" t="s">
        <v>27</v>
      </c>
      <c r="B450" s="107">
        <v>43834</v>
      </c>
      <c r="C450" s="106">
        <v>2</v>
      </c>
      <c r="D450" s="106" t="s">
        <v>9</v>
      </c>
      <c r="E450" s="130">
        <v>27.3</v>
      </c>
      <c r="F450" s="130">
        <v>89</v>
      </c>
    </row>
    <row r="451" spans="1:6" x14ac:dyDescent="0.25">
      <c r="A451" s="105" t="s">
        <v>27</v>
      </c>
      <c r="B451" s="107">
        <v>43834</v>
      </c>
      <c r="C451" s="106">
        <v>4</v>
      </c>
      <c r="D451" s="106" t="s">
        <v>11</v>
      </c>
      <c r="E451" s="130">
        <v>2.76</v>
      </c>
      <c r="F451" s="130">
        <v>9</v>
      </c>
    </row>
    <row r="452" spans="1:6" x14ac:dyDescent="0.25">
      <c r="A452" s="105" t="s">
        <v>27</v>
      </c>
      <c r="B452" s="107">
        <v>43834</v>
      </c>
      <c r="C452" s="106" t="s">
        <v>13</v>
      </c>
      <c r="D452" s="106" t="s">
        <v>17</v>
      </c>
      <c r="E452" s="130">
        <v>0</v>
      </c>
      <c r="F452" s="130">
        <v>0</v>
      </c>
    </row>
    <row r="453" spans="1:6" x14ac:dyDescent="0.25">
      <c r="A453" s="105" t="s">
        <v>27</v>
      </c>
      <c r="B453" s="107">
        <v>43834</v>
      </c>
      <c r="C453" s="106">
        <v>3</v>
      </c>
      <c r="D453" s="106" t="s">
        <v>10</v>
      </c>
      <c r="E453" s="130">
        <v>17.79</v>
      </c>
      <c r="F453" s="130">
        <v>58</v>
      </c>
    </row>
    <row r="454" spans="1:6" x14ac:dyDescent="0.25">
      <c r="A454" s="105" t="s">
        <v>27</v>
      </c>
      <c r="B454" s="107">
        <v>43834</v>
      </c>
      <c r="C454" s="106" t="s">
        <v>13</v>
      </c>
      <c r="D454" s="106" t="s">
        <v>15</v>
      </c>
      <c r="E454" s="130">
        <v>0</v>
      </c>
      <c r="F454" s="130">
        <v>0</v>
      </c>
    </row>
    <row r="455" spans="1:6" x14ac:dyDescent="0.25">
      <c r="A455" s="105" t="s">
        <v>27</v>
      </c>
      <c r="B455" s="107">
        <v>43834</v>
      </c>
      <c r="C455" s="106" t="s">
        <v>13</v>
      </c>
      <c r="D455" s="106" t="s">
        <v>20</v>
      </c>
      <c r="E455" s="130">
        <v>0</v>
      </c>
      <c r="F455" s="130">
        <v>0</v>
      </c>
    </row>
    <row r="456" spans="1:6" x14ac:dyDescent="0.25">
      <c r="A456" s="105" t="s">
        <v>27</v>
      </c>
      <c r="B456" s="107">
        <v>43834</v>
      </c>
      <c r="C456" s="106">
        <v>1</v>
      </c>
      <c r="D456" s="106" t="s">
        <v>35</v>
      </c>
      <c r="E456" s="130">
        <v>52.15</v>
      </c>
      <c r="F456" s="130">
        <v>170</v>
      </c>
    </row>
    <row r="457" spans="1:6" x14ac:dyDescent="0.25">
      <c r="A457" s="105" t="s">
        <v>27</v>
      </c>
      <c r="B457" s="107">
        <v>43834</v>
      </c>
      <c r="C457" s="106" t="s">
        <v>13</v>
      </c>
      <c r="D457" s="106" t="s">
        <v>69</v>
      </c>
      <c r="E457" s="130">
        <v>0</v>
      </c>
      <c r="F457" s="130">
        <v>0</v>
      </c>
    </row>
    <row r="458" spans="1:6" x14ac:dyDescent="0.25">
      <c r="A458" s="105" t="s">
        <v>27</v>
      </c>
      <c r="B458" s="107">
        <v>43960</v>
      </c>
      <c r="C458" s="106" t="s">
        <v>13</v>
      </c>
      <c r="D458" s="106" t="s">
        <v>16</v>
      </c>
      <c r="E458" s="130">
        <v>0</v>
      </c>
      <c r="F458" s="130">
        <v>0</v>
      </c>
    </row>
    <row r="459" spans="1:6" x14ac:dyDescent="0.25">
      <c r="A459" s="105" t="s">
        <v>27</v>
      </c>
      <c r="B459" s="107">
        <v>43960</v>
      </c>
      <c r="C459" s="106">
        <v>3</v>
      </c>
      <c r="D459" s="106" t="s">
        <v>9</v>
      </c>
      <c r="E459" s="130">
        <v>18.34</v>
      </c>
      <c r="F459" s="130">
        <v>31</v>
      </c>
    </row>
    <row r="460" spans="1:6" x14ac:dyDescent="0.25">
      <c r="A460" s="105" t="s">
        <v>27</v>
      </c>
      <c r="B460" s="107">
        <v>43960</v>
      </c>
      <c r="C460" s="106">
        <v>4</v>
      </c>
      <c r="D460" s="106" t="s">
        <v>11</v>
      </c>
      <c r="E460" s="130" t="s">
        <v>12</v>
      </c>
      <c r="F460" s="130" t="s">
        <v>12</v>
      </c>
    </row>
    <row r="461" spans="1:6" x14ac:dyDescent="0.25">
      <c r="A461" s="105" t="s">
        <v>27</v>
      </c>
      <c r="B461" s="107">
        <v>43960</v>
      </c>
      <c r="C461" s="106" t="s">
        <v>13</v>
      </c>
      <c r="D461" s="106" t="s">
        <v>17</v>
      </c>
      <c r="E461" s="130">
        <v>0</v>
      </c>
      <c r="F461" s="130">
        <v>0</v>
      </c>
    </row>
    <row r="462" spans="1:6" x14ac:dyDescent="0.25">
      <c r="A462" s="105" t="s">
        <v>27</v>
      </c>
      <c r="B462" s="107">
        <v>43960</v>
      </c>
      <c r="C462" s="106">
        <v>2</v>
      </c>
      <c r="D462" s="106" t="s">
        <v>10</v>
      </c>
      <c r="E462" s="130">
        <v>34.32</v>
      </c>
      <c r="F462" s="130">
        <v>58</v>
      </c>
    </row>
    <row r="463" spans="1:6" x14ac:dyDescent="0.25">
      <c r="A463" s="105" t="s">
        <v>27</v>
      </c>
      <c r="B463" s="107">
        <v>43960</v>
      </c>
      <c r="C463" s="106" t="s">
        <v>13</v>
      </c>
      <c r="D463" s="106" t="s">
        <v>15</v>
      </c>
      <c r="E463" s="130">
        <v>0</v>
      </c>
      <c r="F463" s="130">
        <v>0</v>
      </c>
    </row>
    <row r="464" spans="1:6" x14ac:dyDescent="0.25">
      <c r="A464" s="105" t="s">
        <v>27</v>
      </c>
      <c r="B464" s="107">
        <v>43960</v>
      </c>
      <c r="C464" s="106" t="s">
        <v>13</v>
      </c>
      <c r="D464" s="106" t="s">
        <v>20</v>
      </c>
      <c r="E464" s="130">
        <v>0</v>
      </c>
      <c r="F464" s="130">
        <v>0</v>
      </c>
    </row>
    <row r="465" spans="1:6" x14ac:dyDescent="0.25">
      <c r="A465" s="105" t="s">
        <v>27</v>
      </c>
      <c r="B465" s="107">
        <v>43960</v>
      </c>
      <c r="C465" s="106">
        <v>1</v>
      </c>
      <c r="D465" s="106" t="s">
        <v>35</v>
      </c>
      <c r="E465" s="130">
        <v>44.97</v>
      </c>
      <c r="F465" s="130">
        <v>76</v>
      </c>
    </row>
    <row r="466" spans="1:6" x14ac:dyDescent="0.25">
      <c r="A466" s="105" t="s">
        <v>27</v>
      </c>
      <c r="B466" s="107">
        <v>43960</v>
      </c>
      <c r="C466" s="106" t="s">
        <v>13</v>
      </c>
      <c r="D466" s="106" t="s">
        <v>69</v>
      </c>
      <c r="E466" s="132" t="s">
        <v>12</v>
      </c>
      <c r="F466" s="132" t="s">
        <v>12</v>
      </c>
    </row>
    <row r="467" spans="1:6" x14ac:dyDescent="0.25">
      <c r="A467" s="105" t="s">
        <v>27</v>
      </c>
      <c r="B467" s="107">
        <v>44118</v>
      </c>
      <c r="C467" s="106" t="s">
        <v>13</v>
      </c>
      <c r="D467" s="106" t="s">
        <v>16</v>
      </c>
      <c r="E467" s="130">
        <v>0</v>
      </c>
      <c r="F467" s="130">
        <v>0</v>
      </c>
    </row>
    <row r="468" spans="1:6" x14ac:dyDescent="0.25">
      <c r="A468" s="105" t="s">
        <v>27</v>
      </c>
      <c r="B468" s="107">
        <v>44118</v>
      </c>
      <c r="C468" s="106">
        <v>3</v>
      </c>
      <c r="D468" s="106" t="s">
        <v>9</v>
      </c>
      <c r="E468" s="130">
        <v>19.05</v>
      </c>
      <c r="F468" s="130">
        <v>12</v>
      </c>
    </row>
    <row r="469" spans="1:6" x14ac:dyDescent="0.25">
      <c r="A469" s="105" t="s">
        <v>27</v>
      </c>
      <c r="B469" s="107">
        <v>44118</v>
      </c>
      <c r="C469" s="106" t="s">
        <v>13</v>
      </c>
      <c r="D469" s="106" t="s">
        <v>11</v>
      </c>
      <c r="E469" s="130">
        <v>0</v>
      </c>
      <c r="F469" s="130">
        <v>0</v>
      </c>
    </row>
    <row r="470" spans="1:6" x14ac:dyDescent="0.25">
      <c r="A470" s="105" t="s">
        <v>27</v>
      </c>
      <c r="B470" s="107">
        <v>44118</v>
      </c>
      <c r="C470" s="106" t="s">
        <v>13</v>
      </c>
      <c r="D470" s="106" t="s">
        <v>17</v>
      </c>
      <c r="E470" s="130">
        <v>0</v>
      </c>
      <c r="F470" s="130">
        <v>0</v>
      </c>
    </row>
    <row r="471" spans="1:6" x14ac:dyDescent="0.25">
      <c r="A471" s="105" t="s">
        <v>27</v>
      </c>
      <c r="B471" s="107">
        <v>44118</v>
      </c>
      <c r="C471" s="106">
        <v>2</v>
      </c>
      <c r="D471" s="106" t="s">
        <v>10</v>
      </c>
      <c r="E471" s="130">
        <v>38.1</v>
      </c>
      <c r="F471" s="130">
        <v>24</v>
      </c>
    </row>
    <row r="472" spans="1:6" x14ac:dyDescent="0.25">
      <c r="A472" s="105" t="s">
        <v>27</v>
      </c>
      <c r="B472" s="107">
        <v>44118</v>
      </c>
      <c r="C472" s="106" t="s">
        <v>13</v>
      </c>
      <c r="D472" s="106" t="s">
        <v>15</v>
      </c>
      <c r="E472" s="130">
        <v>0</v>
      </c>
      <c r="F472" s="130">
        <v>0</v>
      </c>
    </row>
    <row r="473" spans="1:6" x14ac:dyDescent="0.25">
      <c r="A473" s="105" t="s">
        <v>27</v>
      </c>
      <c r="B473" s="107">
        <v>44118</v>
      </c>
      <c r="C473" s="106" t="s">
        <v>13</v>
      </c>
      <c r="D473" s="106" t="s">
        <v>20</v>
      </c>
      <c r="E473" s="130">
        <v>0</v>
      </c>
      <c r="F473" s="130">
        <v>0</v>
      </c>
    </row>
    <row r="474" spans="1:6" x14ac:dyDescent="0.25">
      <c r="A474" s="105" t="s">
        <v>27</v>
      </c>
      <c r="B474" s="107">
        <v>44118</v>
      </c>
      <c r="C474" s="106">
        <v>1</v>
      </c>
      <c r="D474" s="106" t="s">
        <v>35</v>
      </c>
      <c r="E474" s="130">
        <v>42.86</v>
      </c>
      <c r="F474" s="130">
        <v>27</v>
      </c>
    </row>
    <row r="475" spans="1:6" x14ac:dyDescent="0.25">
      <c r="A475" s="105" t="s">
        <v>27</v>
      </c>
      <c r="B475" s="107">
        <v>44118</v>
      </c>
      <c r="C475" s="106" t="s">
        <v>13</v>
      </c>
      <c r="D475" s="106" t="s">
        <v>69</v>
      </c>
      <c r="E475" s="130">
        <v>0</v>
      </c>
      <c r="F475" s="130">
        <v>0</v>
      </c>
    </row>
    <row r="476" spans="1:6" x14ac:dyDescent="0.25">
      <c r="A476" s="105" t="s">
        <v>27</v>
      </c>
      <c r="B476" s="106" t="s">
        <v>14</v>
      </c>
      <c r="C476" s="106">
        <v>6</v>
      </c>
      <c r="D476" s="106" t="s">
        <v>16</v>
      </c>
      <c r="E476" s="130">
        <v>1.28</v>
      </c>
      <c r="F476" s="130">
        <v>14</v>
      </c>
    </row>
    <row r="477" spans="1:6" x14ac:dyDescent="0.25">
      <c r="A477" s="105" t="s">
        <v>27</v>
      </c>
      <c r="B477" s="106" t="s">
        <v>14</v>
      </c>
      <c r="C477" s="106">
        <v>4</v>
      </c>
      <c r="D477" s="106" t="s">
        <v>9</v>
      </c>
      <c r="E477" s="130">
        <v>5.21</v>
      </c>
      <c r="F477" s="130">
        <v>57</v>
      </c>
    </row>
    <row r="478" spans="1:6" x14ac:dyDescent="0.25">
      <c r="A478" s="105" t="s">
        <v>27</v>
      </c>
      <c r="B478" s="106" t="s">
        <v>14</v>
      </c>
      <c r="C478" s="106">
        <v>5</v>
      </c>
      <c r="D478" s="106" t="s">
        <v>11</v>
      </c>
      <c r="E478" s="130">
        <v>1.83</v>
      </c>
      <c r="F478" s="130">
        <v>20</v>
      </c>
    </row>
    <row r="479" spans="1:6" x14ac:dyDescent="0.25">
      <c r="A479" s="105" t="s">
        <v>27</v>
      </c>
      <c r="B479" s="106" t="s">
        <v>14</v>
      </c>
      <c r="C479" s="106">
        <v>7</v>
      </c>
      <c r="D479" s="106" t="s">
        <v>17</v>
      </c>
      <c r="E479" s="130" t="s">
        <v>12</v>
      </c>
      <c r="F479" s="130" t="s">
        <v>12</v>
      </c>
    </row>
    <row r="480" spans="1:6" x14ac:dyDescent="0.25">
      <c r="A480" s="105" t="s">
        <v>27</v>
      </c>
      <c r="B480" s="106" t="s">
        <v>14</v>
      </c>
      <c r="C480" s="106">
        <v>2</v>
      </c>
      <c r="D480" s="106" t="s">
        <v>10</v>
      </c>
      <c r="E480" s="130">
        <v>22.47</v>
      </c>
      <c r="F480" s="130">
        <v>246</v>
      </c>
    </row>
    <row r="481" spans="1:6" x14ac:dyDescent="0.25">
      <c r="A481" s="105" t="s">
        <v>27</v>
      </c>
      <c r="B481" s="106" t="s">
        <v>14</v>
      </c>
      <c r="C481" s="106">
        <v>3</v>
      </c>
      <c r="D481" s="106" t="s">
        <v>15</v>
      </c>
      <c r="E481" s="130">
        <v>15.07</v>
      </c>
      <c r="F481" s="130">
        <v>165</v>
      </c>
    </row>
    <row r="482" spans="1:6" x14ac:dyDescent="0.25">
      <c r="A482" s="105" t="s">
        <v>27</v>
      </c>
      <c r="B482" s="106" t="s">
        <v>14</v>
      </c>
      <c r="C482" s="106" t="s">
        <v>13</v>
      </c>
      <c r="D482" s="106" t="s">
        <v>20</v>
      </c>
      <c r="E482" s="130">
        <v>0</v>
      </c>
      <c r="F482" s="130">
        <v>0</v>
      </c>
    </row>
    <row r="483" spans="1:6" x14ac:dyDescent="0.25">
      <c r="A483" s="105" t="s">
        <v>27</v>
      </c>
      <c r="B483" s="106" t="s">
        <v>14</v>
      </c>
      <c r="C483" s="106">
        <v>1</v>
      </c>
      <c r="D483" s="106" t="s">
        <v>35</v>
      </c>
      <c r="E483" s="130">
        <v>53.97</v>
      </c>
      <c r="F483" s="130">
        <v>591</v>
      </c>
    </row>
    <row r="484" spans="1:6" x14ac:dyDescent="0.25">
      <c r="A484" s="105" t="s">
        <v>27</v>
      </c>
      <c r="B484" s="106" t="s">
        <v>14</v>
      </c>
      <c r="C484" s="106" t="s">
        <v>13</v>
      </c>
      <c r="D484" s="106" t="s">
        <v>69</v>
      </c>
      <c r="E484" s="132" t="s">
        <v>12</v>
      </c>
      <c r="F484" s="132" t="s">
        <v>12</v>
      </c>
    </row>
    <row r="485" spans="1:6" x14ac:dyDescent="0.25">
      <c r="A485" s="105" t="s">
        <v>27</v>
      </c>
      <c r="B485" s="106" t="s">
        <v>18</v>
      </c>
      <c r="C485" s="106">
        <v>5</v>
      </c>
      <c r="D485" s="106" t="s">
        <v>16</v>
      </c>
      <c r="E485" s="130">
        <v>1.01</v>
      </c>
      <c r="F485" s="130">
        <v>6</v>
      </c>
    </row>
    <row r="486" spans="1:6" x14ac:dyDescent="0.25">
      <c r="A486" s="105" t="s">
        <v>27</v>
      </c>
      <c r="B486" s="106" t="s">
        <v>18</v>
      </c>
      <c r="C486" s="106">
        <v>4</v>
      </c>
      <c r="D486" s="106" t="s">
        <v>9</v>
      </c>
      <c r="E486" s="130">
        <v>5.56</v>
      </c>
      <c r="F486" s="130">
        <v>33</v>
      </c>
    </row>
    <row r="487" spans="1:6" x14ac:dyDescent="0.25">
      <c r="A487" s="105" t="s">
        <v>27</v>
      </c>
      <c r="B487" s="106" t="s">
        <v>18</v>
      </c>
      <c r="C487" s="106">
        <v>6</v>
      </c>
      <c r="D487" s="106" t="s">
        <v>11</v>
      </c>
      <c r="E487" s="130">
        <v>1.01</v>
      </c>
      <c r="F487" s="130">
        <v>6</v>
      </c>
    </row>
    <row r="488" spans="1:6" x14ac:dyDescent="0.25">
      <c r="A488" s="105" t="s">
        <v>27</v>
      </c>
      <c r="B488" s="106" t="s">
        <v>18</v>
      </c>
      <c r="C488" s="106">
        <v>7</v>
      </c>
      <c r="D488" s="106" t="s">
        <v>17</v>
      </c>
      <c r="E488" s="130" t="s">
        <v>12</v>
      </c>
      <c r="F488" s="130" t="s">
        <v>12</v>
      </c>
    </row>
    <row r="489" spans="1:6" x14ac:dyDescent="0.25">
      <c r="A489" s="105" t="s">
        <v>27</v>
      </c>
      <c r="B489" s="106" t="s">
        <v>18</v>
      </c>
      <c r="C489" s="106">
        <v>3</v>
      </c>
      <c r="D489" s="106" t="s">
        <v>10</v>
      </c>
      <c r="E489" s="130">
        <v>13.66</v>
      </c>
      <c r="F489" s="130">
        <v>81</v>
      </c>
    </row>
    <row r="490" spans="1:6" x14ac:dyDescent="0.25">
      <c r="A490" s="105" t="s">
        <v>27</v>
      </c>
      <c r="B490" s="106" t="s">
        <v>18</v>
      </c>
      <c r="C490" s="106">
        <v>2</v>
      </c>
      <c r="D490" s="106" t="s">
        <v>15</v>
      </c>
      <c r="E490" s="130">
        <v>19.559999999999999</v>
      </c>
      <c r="F490" s="130">
        <v>116</v>
      </c>
    </row>
    <row r="491" spans="1:6" x14ac:dyDescent="0.25">
      <c r="A491" s="105" t="s">
        <v>27</v>
      </c>
      <c r="B491" s="106" t="s">
        <v>18</v>
      </c>
      <c r="C491" s="106" t="s">
        <v>13</v>
      </c>
      <c r="D491" s="106" t="s">
        <v>20</v>
      </c>
      <c r="E491" s="130">
        <v>0</v>
      </c>
      <c r="F491" s="130">
        <v>0</v>
      </c>
    </row>
    <row r="492" spans="1:6" x14ac:dyDescent="0.25">
      <c r="A492" s="105" t="s">
        <v>27</v>
      </c>
      <c r="B492" s="106" t="s">
        <v>18</v>
      </c>
      <c r="C492" s="106">
        <v>1</v>
      </c>
      <c r="D492" s="106" t="s">
        <v>35</v>
      </c>
      <c r="E492" s="130">
        <v>59.02</v>
      </c>
      <c r="F492" s="130">
        <v>350</v>
      </c>
    </row>
    <row r="493" spans="1:6" x14ac:dyDescent="0.25">
      <c r="A493" s="105" t="s">
        <v>27</v>
      </c>
      <c r="B493" s="106" t="s">
        <v>18</v>
      </c>
      <c r="C493" s="106" t="s">
        <v>13</v>
      </c>
      <c r="D493" s="106" t="s">
        <v>69</v>
      </c>
      <c r="E493" s="132" t="s">
        <v>12</v>
      </c>
      <c r="F493" s="132" t="s">
        <v>12</v>
      </c>
    </row>
    <row r="494" spans="1:6" x14ac:dyDescent="0.25">
      <c r="A494" s="105" t="s">
        <v>28</v>
      </c>
      <c r="B494" s="106">
        <v>0</v>
      </c>
      <c r="C494" s="106" t="s">
        <v>13</v>
      </c>
      <c r="D494" s="106" t="s">
        <v>16</v>
      </c>
      <c r="E494" s="130">
        <v>0</v>
      </c>
      <c r="F494" s="130">
        <v>0</v>
      </c>
    </row>
    <row r="495" spans="1:6" x14ac:dyDescent="0.25">
      <c r="A495" s="105" t="s">
        <v>28</v>
      </c>
      <c r="B495" s="106">
        <v>0</v>
      </c>
      <c r="C495" s="106">
        <v>2</v>
      </c>
      <c r="D495" s="106" t="s">
        <v>9</v>
      </c>
      <c r="E495" s="130">
        <v>25.26</v>
      </c>
      <c r="F495" s="130">
        <v>493</v>
      </c>
    </row>
    <row r="496" spans="1:6" x14ac:dyDescent="0.25">
      <c r="A496" s="105" t="s">
        <v>28</v>
      </c>
      <c r="B496" s="106">
        <v>0</v>
      </c>
      <c r="C496" s="106">
        <v>4</v>
      </c>
      <c r="D496" s="106" t="s">
        <v>11</v>
      </c>
      <c r="E496" s="130">
        <v>2.1</v>
      </c>
      <c r="F496" s="130">
        <v>41</v>
      </c>
    </row>
    <row r="497" spans="1:6" x14ac:dyDescent="0.25">
      <c r="A497" s="105" t="s">
        <v>28</v>
      </c>
      <c r="B497" s="106">
        <v>0</v>
      </c>
      <c r="C497" s="106">
        <v>5</v>
      </c>
      <c r="D497" s="106" t="s">
        <v>17</v>
      </c>
      <c r="E497" s="130">
        <v>0.51</v>
      </c>
      <c r="F497" s="130">
        <v>10</v>
      </c>
    </row>
    <row r="498" spans="1:6" x14ac:dyDescent="0.25">
      <c r="A498" s="105" t="s">
        <v>28</v>
      </c>
      <c r="B498" s="106">
        <v>0</v>
      </c>
      <c r="C498" s="106">
        <v>3</v>
      </c>
      <c r="D498" s="106" t="s">
        <v>10</v>
      </c>
      <c r="E498" s="130">
        <v>7.89</v>
      </c>
      <c r="F498" s="130">
        <v>154</v>
      </c>
    </row>
    <row r="499" spans="1:6" x14ac:dyDescent="0.25">
      <c r="A499" s="105" t="s">
        <v>28</v>
      </c>
      <c r="B499" s="106">
        <v>0</v>
      </c>
      <c r="C499" s="106" t="s">
        <v>13</v>
      </c>
      <c r="D499" s="106" t="s">
        <v>15</v>
      </c>
      <c r="E499" s="130">
        <v>0</v>
      </c>
      <c r="F499" s="130">
        <v>0</v>
      </c>
    </row>
    <row r="500" spans="1:6" x14ac:dyDescent="0.25">
      <c r="A500" s="105" t="s">
        <v>28</v>
      </c>
      <c r="B500" s="106">
        <v>0</v>
      </c>
      <c r="C500" s="106" t="s">
        <v>13</v>
      </c>
      <c r="D500" s="106" t="s">
        <v>20</v>
      </c>
      <c r="E500" s="130">
        <v>0</v>
      </c>
      <c r="F500" s="130">
        <v>0</v>
      </c>
    </row>
    <row r="501" spans="1:6" x14ac:dyDescent="0.25">
      <c r="A501" s="105" t="s">
        <v>28</v>
      </c>
      <c r="B501" s="106">
        <v>0</v>
      </c>
      <c r="C501" s="106">
        <v>1</v>
      </c>
      <c r="D501" s="106" t="s">
        <v>35</v>
      </c>
      <c r="E501" s="130">
        <v>64.239999999999995</v>
      </c>
      <c r="F501" s="130">
        <v>1254</v>
      </c>
    </row>
    <row r="502" spans="1:6" x14ac:dyDescent="0.25">
      <c r="A502" s="105" t="s">
        <v>28</v>
      </c>
      <c r="B502" s="106">
        <v>0</v>
      </c>
      <c r="C502" s="106" t="s">
        <v>13</v>
      </c>
      <c r="D502" s="106" t="s">
        <v>69</v>
      </c>
      <c r="E502" s="130">
        <v>0</v>
      </c>
      <c r="F502" s="130">
        <v>0</v>
      </c>
    </row>
    <row r="503" spans="1:6" x14ac:dyDescent="0.25">
      <c r="A503" s="105" t="s">
        <v>28</v>
      </c>
      <c r="B503" s="107">
        <v>43834</v>
      </c>
      <c r="C503" s="106" t="s">
        <v>13</v>
      </c>
      <c r="D503" s="106" t="s">
        <v>16</v>
      </c>
      <c r="E503" s="130">
        <v>0</v>
      </c>
      <c r="F503" s="130">
        <v>0</v>
      </c>
    </row>
    <row r="504" spans="1:6" x14ac:dyDescent="0.25">
      <c r="A504" s="105" t="s">
        <v>28</v>
      </c>
      <c r="B504" s="107">
        <v>43834</v>
      </c>
      <c r="C504" s="106">
        <v>2</v>
      </c>
      <c r="D504" s="106" t="s">
        <v>9</v>
      </c>
      <c r="E504" s="130">
        <v>43.55</v>
      </c>
      <c r="F504" s="130">
        <v>2827</v>
      </c>
    </row>
    <row r="505" spans="1:6" x14ac:dyDescent="0.25">
      <c r="A505" s="105" t="s">
        <v>28</v>
      </c>
      <c r="B505" s="107">
        <v>43834</v>
      </c>
      <c r="C505" s="106">
        <v>4</v>
      </c>
      <c r="D505" s="106" t="s">
        <v>11</v>
      </c>
      <c r="E505" s="130">
        <v>5.79</v>
      </c>
      <c r="F505" s="130">
        <v>376</v>
      </c>
    </row>
    <row r="506" spans="1:6" x14ac:dyDescent="0.25">
      <c r="A506" s="105" t="s">
        <v>28</v>
      </c>
      <c r="B506" s="107">
        <v>43834</v>
      </c>
      <c r="C506" s="106">
        <v>5</v>
      </c>
      <c r="D506" s="106" t="s">
        <v>17</v>
      </c>
      <c r="E506" s="130">
        <v>0.65</v>
      </c>
      <c r="F506" s="130">
        <v>42</v>
      </c>
    </row>
    <row r="507" spans="1:6" x14ac:dyDescent="0.25">
      <c r="A507" s="105" t="s">
        <v>28</v>
      </c>
      <c r="B507" s="107">
        <v>43834</v>
      </c>
      <c r="C507" s="106">
        <v>3</v>
      </c>
      <c r="D507" s="106" t="s">
        <v>10</v>
      </c>
      <c r="E507" s="130">
        <v>18.59</v>
      </c>
      <c r="F507" s="130">
        <v>1207</v>
      </c>
    </row>
    <row r="508" spans="1:6" x14ac:dyDescent="0.25">
      <c r="A508" s="105" t="s">
        <v>28</v>
      </c>
      <c r="B508" s="107">
        <v>43834</v>
      </c>
      <c r="C508" s="106" t="s">
        <v>13</v>
      </c>
      <c r="D508" s="106" t="s">
        <v>15</v>
      </c>
      <c r="E508" s="130">
        <v>0</v>
      </c>
      <c r="F508" s="130">
        <v>0</v>
      </c>
    </row>
    <row r="509" spans="1:6" x14ac:dyDescent="0.25">
      <c r="A509" s="105" t="s">
        <v>28</v>
      </c>
      <c r="B509" s="107">
        <v>43834</v>
      </c>
      <c r="C509" s="106" t="s">
        <v>13</v>
      </c>
      <c r="D509" s="106" t="s">
        <v>20</v>
      </c>
      <c r="E509" s="130">
        <v>0</v>
      </c>
      <c r="F509" s="130">
        <v>0</v>
      </c>
    </row>
    <row r="510" spans="1:6" x14ac:dyDescent="0.25">
      <c r="A510" s="105" t="s">
        <v>28</v>
      </c>
      <c r="B510" s="107">
        <v>43834</v>
      </c>
      <c r="C510" s="106">
        <v>1</v>
      </c>
      <c r="D510" s="106" t="s">
        <v>35</v>
      </c>
      <c r="E510" s="130">
        <v>31.41</v>
      </c>
      <c r="F510" s="130">
        <v>2039</v>
      </c>
    </row>
    <row r="511" spans="1:6" x14ac:dyDescent="0.25">
      <c r="A511" s="105" t="s">
        <v>28</v>
      </c>
      <c r="B511" s="107">
        <v>43834</v>
      </c>
      <c r="C511" s="106" t="s">
        <v>13</v>
      </c>
      <c r="D511" s="106" t="s">
        <v>69</v>
      </c>
      <c r="E511" s="130">
        <v>0</v>
      </c>
      <c r="F511" s="130">
        <v>0</v>
      </c>
    </row>
    <row r="512" spans="1:6" x14ac:dyDescent="0.25">
      <c r="A512" s="105" t="s">
        <v>28</v>
      </c>
      <c r="B512" s="107">
        <v>43960</v>
      </c>
      <c r="C512" s="106" t="s">
        <v>13</v>
      </c>
      <c r="D512" s="106" t="s">
        <v>16</v>
      </c>
      <c r="E512" s="130">
        <v>0</v>
      </c>
      <c r="F512" s="130">
        <v>0</v>
      </c>
    </row>
    <row r="513" spans="1:6" x14ac:dyDescent="0.25">
      <c r="A513" s="105" t="s">
        <v>28</v>
      </c>
      <c r="B513" s="107">
        <v>43960</v>
      </c>
      <c r="C513" s="106">
        <v>2</v>
      </c>
      <c r="D513" s="106" t="s">
        <v>9</v>
      </c>
      <c r="E513" s="130">
        <v>43.63</v>
      </c>
      <c r="F513" s="130">
        <v>2101</v>
      </c>
    </row>
    <row r="514" spans="1:6" x14ac:dyDescent="0.25">
      <c r="A514" s="105" t="s">
        <v>28</v>
      </c>
      <c r="B514" s="107">
        <v>43960</v>
      </c>
      <c r="C514" s="106">
        <v>4</v>
      </c>
      <c r="D514" s="106" t="s">
        <v>11</v>
      </c>
      <c r="E514" s="130">
        <v>5.61</v>
      </c>
      <c r="F514" s="130">
        <v>270</v>
      </c>
    </row>
    <row r="515" spans="1:6" x14ac:dyDescent="0.25">
      <c r="A515" s="105" t="s">
        <v>28</v>
      </c>
      <c r="B515" s="107">
        <v>43960</v>
      </c>
      <c r="C515" s="106">
        <v>5</v>
      </c>
      <c r="D515" s="106" t="s">
        <v>17</v>
      </c>
      <c r="E515" s="130">
        <v>0.46</v>
      </c>
      <c r="F515" s="130">
        <v>22</v>
      </c>
    </row>
    <row r="516" spans="1:6" x14ac:dyDescent="0.25">
      <c r="A516" s="105" t="s">
        <v>28</v>
      </c>
      <c r="B516" s="107">
        <v>43960</v>
      </c>
      <c r="C516" s="106">
        <v>3</v>
      </c>
      <c r="D516" s="106" t="s">
        <v>10</v>
      </c>
      <c r="E516" s="130">
        <v>25.21</v>
      </c>
      <c r="F516" s="130">
        <v>1214</v>
      </c>
    </row>
    <row r="517" spans="1:6" x14ac:dyDescent="0.25">
      <c r="A517" s="105" t="s">
        <v>28</v>
      </c>
      <c r="B517" s="107">
        <v>43960</v>
      </c>
      <c r="C517" s="106">
        <v>6</v>
      </c>
      <c r="D517" s="106" t="s">
        <v>15</v>
      </c>
      <c r="E517" s="130" t="s">
        <v>12</v>
      </c>
      <c r="F517" s="130" t="s">
        <v>12</v>
      </c>
    </row>
    <row r="518" spans="1:6" x14ac:dyDescent="0.25">
      <c r="A518" s="105" t="s">
        <v>28</v>
      </c>
      <c r="B518" s="107">
        <v>43960</v>
      </c>
      <c r="C518" s="106" t="s">
        <v>13</v>
      </c>
      <c r="D518" s="106" t="s">
        <v>20</v>
      </c>
      <c r="E518" s="130">
        <v>0</v>
      </c>
      <c r="F518" s="130">
        <v>0</v>
      </c>
    </row>
    <row r="519" spans="1:6" x14ac:dyDescent="0.25">
      <c r="A519" s="105" t="s">
        <v>28</v>
      </c>
      <c r="B519" s="107">
        <v>43960</v>
      </c>
      <c r="C519" s="106">
        <v>1</v>
      </c>
      <c r="D519" s="106" t="s">
        <v>35</v>
      </c>
      <c r="E519" s="130">
        <v>25.07</v>
      </c>
      <c r="F519" s="130">
        <v>1207</v>
      </c>
    </row>
    <row r="520" spans="1:6" x14ac:dyDescent="0.25">
      <c r="A520" s="105" t="s">
        <v>28</v>
      </c>
      <c r="B520" s="107">
        <v>43960</v>
      </c>
      <c r="C520" s="106" t="s">
        <v>13</v>
      </c>
      <c r="D520" s="106" t="s">
        <v>69</v>
      </c>
      <c r="E520" s="132" t="s">
        <v>12</v>
      </c>
      <c r="F520" s="132" t="s">
        <v>12</v>
      </c>
    </row>
    <row r="521" spans="1:6" x14ac:dyDescent="0.25">
      <c r="A521" s="105" t="s">
        <v>28</v>
      </c>
      <c r="B521" s="107">
        <v>44118</v>
      </c>
      <c r="C521" s="106">
        <v>6</v>
      </c>
      <c r="D521" s="106" t="s">
        <v>16</v>
      </c>
      <c r="E521" s="130" t="s">
        <v>12</v>
      </c>
      <c r="F521" s="130" t="s">
        <v>12</v>
      </c>
    </row>
    <row r="522" spans="1:6" x14ac:dyDescent="0.25">
      <c r="A522" s="105" t="s">
        <v>28</v>
      </c>
      <c r="B522" s="107">
        <v>44118</v>
      </c>
      <c r="C522" s="106">
        <v>3</v>
      </c>
      <c r="D522" s="106" t="s">
        <v>9</v>
      </c>
      <c r="E522" s="130">
        <v>32.159999999999997</v>
      </c>
      <c r="F522" s="130">
        <v>991</v>
      </c>
    </row>
    <row r="523" spans="1:6" x14ac:dyDescent="0.25">
      <c r="A523" s="105" t="s">
        <v>28</v>
      </c>
      <c r="B523" s="107">
        <v>44118</v>
      </c>
      <c r="C523" s="106">
        <v>4</v>
      </c>
      <c r="D523" s="106" t="s">
        <v>11</v>
      </c>
      <c r="E523" s="130">
        <v>6.39</v>
      </c>
      <c r="F523" s="130">
        <v>197</v>
      </c>
    </row>
    <row r="524" spans="1:6" x14ac:dyDescent="0.25">
      <c r="A524" s="105" t="s">
        <v>28</v>
      </c>
      <c r="B524" s="107">
        <v>44118</v>
      </c>
      <c r="C524" s="106">
        <v>5</v>
      </c>
      <c r="D524" s="106" t="s">
        <v>17</v>
      </c>
      <c r="E524" s="130">
        <v>0.23</v>
      </c>
      <c r="F524" s="130">
        <v>7</v>
      </c>
    </row>
    <row r="525" spans="1:6" x14ac:dyDescent="0.25">
      <c r="A525" s="105" t="s">
        <v>28</v>
      </c>
      <c r="B525" s="107">
        <v>44118</v>
      </c>
      <c r="C525" s="106">
        <v>2</v>
      </c>
      <c r="D525" s="106" t="s">
        <v>10</v>
      </c>
      <c r="E525" s="130">
        <v>36.9</v>
      </c>
      <c r="F525" s="130">
        <v>1137</v>
      </c>
    </row>
    <row r="526" spans="1:6" x14ac:dyDescent="0.25">
      <c r="A526" s="105" t="s">
        <v>28</v>
      </c>
      <c r="B526" s="107">
        <v>44118</v>
      </c>
      <c r="C526" s="106">
        <v>7</v>
      </c>
      <c r="D526" s="106" t="s">
        <v>15</v>
      </c>
      <c r="E526" s="130" t="s">
        <v>12</v>
      </c>
      <c r="F526" s="130" t="s">
        <v>12</v>
      </c>
    </row>
    <row r="527" spans="1:6" x14ac:dyDescent="0.25">
      <c r="A527" s="105" t="s">
        <v>28</v>
      </c>
      <c r="B527" s="107">
        <v>44118</v>
      </c>
      <c r="C527" s="106" t="s">
        <v>13</v>
      </c>
      <c r="D527" s="106" t="s">
        <v>20</v>
      </c>
      <c r="E527" s="130">
        <v>0</v>
      </c>
      <c r="F527" s="130">
        <v>0</v>
      </c>
    </row>
    <row r="528" spans="1:6" x14ac:dyDescent="0.25">
      <c r="A528" s="105" t="s">
        <v>28</v>
      </c>
      <c r="B528" s="107">
        <v>44118</v>
      </c>
      <c r="C528" s="106">
        <v>1</v>
      </c>
      <c r="D528" s="106" t="s">
        <v>35</v>
      </c>
      <c r="E528" s="130">
        <v>24.12</v>
      </c>
      <c r="F528" s="130">
        <v>743</v>
      </c>
    </row>
    <row r="529" spans="1:6" x14ac:dyDescent="0.25">
      <c r="A529" s="105" t="s">
        <v>28</v>
      </c>
      <c r="B529" s="107">
        <v>44118</v>
      </c>
      <c r="C529" s="106" t="s">
        <v>13</v>
      </c>
      <c r="D529" s="106" t="s">
        <v>69</v>
      </c>
      <c r="E529" s="130">
        <v>0</v>
      </c>
      <c r="F529" s="130">
        <v>0</v>
      </c>
    </row>
    <row r="530" spans="1:6" x14ac:dyDescent="0.25">
      <c r="A530" s="105" t="s">
        <v>28</v>
      </c>
      <c r="B530" s="106" t="s">
        <v>14</v>
      </c>
      <c r="C530" s="106">
        <v>6</v>
      </c>
      <c r="D530" s="106" t="s">
        <v>16</v>
      </c>
      <c r="E530" s="130">
        <v>1.72</v>
      </c>
      <c r="F530" s="130">
        <v>960</v>
      </c>
    </row>
    <row r="531" spans="1:6" x14ac:dyDescent="0.25">
      <c r="A531" s="105" t="s">
        <v>28</v>
      </c>
      <c r="B531" s="106" t="s">
        <v>14</v>
      </c>
      <c r="C531" s="106">
        <v>3</v>
      </c>
      <c r="D531" s="106" t="s">
        <v>9</v>
      </c>
      <c r="E531" s="130">
        <v>18.71</v>
      </c>
      <c r="F531" s="130">
        <v>10424</v>
      </c>
    </row>
    <row r="532" spans="1:6" x14ac:dyDescent="0.25">
      <c r="A532" s="105" t="s">
        <v>28</v>
      </c>
      <c r="B532" s="106" t="s">
        <v>14</v>
      </c>
      <c r="C532" s="106">
        <v>5</v>
      </c>
      <c r="D532" s="106" t="s">
        <v>11</v>
      </c>
      <c r="E532" s="130">
        <v>2.39</v>
      </c>
      <c r="F532" s="130">
        <v>1334</v>
      </c>
    </row>
    <row r="533" spans="1:6" x14ac:dyDescent="0.25">
      <c r="A533" s="105" t="s">
        <v>28</v>
      </c>
      <c r="B533" s="106" t="s">
        <v>14</v>
      </c>
      <c r="C533" s="106">
        <v>7</v>
      </c>
      <c r="D533" s="106" t="s">
        <v>17</v>
      </c>
      <c r="E533" s="130">
        <v>0.32</v>
      </c>
      <c r="F533" s="130">
        <v>181</v>
      </c>
    </row>
    <row r="534" spans="1:6" x14ac:dyDescent="0.25">
      <c r="A534" s="105" t="s">
        <v>28</v>
      </c>
      <c r="B534" s="106" t="s">
        <v>14</v>
      </c>
      <c r="C534" s="106">
        <v>2</v>
      </c>
      <c r="D534" s="106" t="s">
        <v>10</v>
      </c>
      <c r="E534" s="130">
        <v>46.41</v>
      </c>
      <c r="F534" s="130">
        <v>25861</v>
      </c>
    </row>
    <row r="535" spans="1:6" x14ac:dyDescent="0.25">
      <c r="A535" s="105" t="s">
        <v>28</v>
      </c>
      <c r="B535" s="106" t="s">
        <v>14</v>
      </c>
      <c r="C535" s="106">
        <v>4</v>
      </c>
      <c r="D535" s="106" t="s">
        <v>15</v>
      </c>
      <c r="E535" s="130">
        <v>5.8</v>
      </c>
      <c r="F535" s="130">
        <v>3231</v>
      </c>
    </row>
    <row r="536" spans="1:6" x14ac:dyDescent="0.25">
      <c r="A536" s="105" t="s">
        <v>28</v>
      </c>
      <c r="B536" s="106" t="s">
        <v>14</v>
      </c>
      <c r="C536" s="106">
        <v>8</v>
      </c>
      <c r="D536" s="106" t="s">
        <v>20</v>
      </c>
      <c r="E536" s="130">
        <v>0.02</v>
      </c>
      <c r="F536" s="130">
        <v>10</v>
      </c>
    </row>
    <row r="537" spans="1:6" x14ac:dyDescent="0.25">
      <c r="A537" s="105" t="s">
        <v>28</v>
      </c>
      <c r="B537" s="106" t="s">
        <v>14</v>
      </c>
      <c r="C537" s="106">
        <v>1</v>
      </c>
      <c r="D537" s="106" t="s">
        <v>35</v>
      </c>
      <c r="E537" s="130">
        <v>24.62</v>
      </c>
      <c r="F537" s="130">
        <v>13718</v>
      </c>
    </row>
    <row r="538" spans="1:6" x14ac:dyDescent="0.25">
      <c r="A538" s="105" t="s">
        <v>28</v>
      </c>
      <c r="B538" s="106" t="s">
        <v>14</v>
      </c>
      <c r="C538" s="106" t="s">
        <v>13</v>
      </c>
      <c r="D538" s="106" t="s">
        <v>69</v>
      </c>
      <c r="E538" s="130">
        <v>0</v>
      </c>
      <c r="F538" s="130">
        <v>0</v>
      </c>
    </row>
    <row r="539" spans="1:6" x14ac:dyDescent="0.25">
      <c r="A539" s="105" t="s">
        <v>28</v>
      </c>
      <c r="B539" s="106" t="s">
        <v>18</v>
      </c>
      <c r="C539" s="106">
        <v>6</v>
      </c>
      <c r="D539" s="106" t="s">
        <v>16</v>
      </c>
      <c r="E539" s="130">
        <v>2.73</v>
      </c>
      <c r="F539" s="130">
        <v>399</v>
      </c>
    </row>
    <row r="540" spans="1:6" x14ac:dyDescent="0.25">
      <c r="A540" s="105" t="s">
        <v>28</v>
      </c>
      <c r="B540" s="106" t="s">
        <v>18</v>
      </c>
      <c r="C540" s="106">
        <v>3</v>
      </c>
      <c r="D540" s="106" t="s">
        <v>9</v>
      </c>
      <c r="E540" s="130">
        <v>15.39</v>
      </c>
      <c r="F540" s="130">
        <v>2252</v>
      </c>
    </row>
    <row r="541" spans="1:6" x14ac:dyDescent="0.25">
      <c r="A541" s="105" t="s">
        <v>28</v>
      </c>
      <c r="B541" s="106" t="s">
        <v>18</v>
      </c>
      <c r="C541" s="106">
        <v>5</v>
      </c>
      <c r="D541" s="106" t="s">
        <v>11</v>
      </c>
      <c r="E541" s="130">
        <v>4.2</v>
      </c>
      <c r="F541" s="130">
        <v>614</v>
      </c>
    </row>
    <row r="542" spans="1:6" x14ac:dyDescent="0.25">
      <c r="A542" s="105" t="s">
        <v>28</v>
      </c>
      <c r="B542" s="106" t="s">
        <v>18</v>
      </c>
      <c r="C542" s="106">
        <v>7</v>
      </c>
      <c r="D542" s="106" t="s">
        <v>17</v>
      </c>
      <c r="E542" s="130">
        <v>0.42</v>
      </c>
      <c r="F542" s="130">
        <v>61</v>
      </c>
    </row>
    <row r="543" spans="1:6" x14ac:dyDescent="0.25">
      <c r="A543" s="105" t="s">
        <v>28</v>
      </c>
      <c r="B543" s="106" t="s">
        <v>18</v>
      </c>
      <c r="C543" s="106">
        <v>2</v>
      </c>
      <c r="D543" s="106" t="s">
        <v>10</v>
      </c>
      <c r="E543" s="130">
        <v>38.22</v>
      </c>
      <c r="F543" s="130">
        <v>5593</v>
      </c>
    </row>
    <row r="544" spans="1:6" x14ac:dyDescent="0.25">
      <c r="A544" s="105" t="s">
        <v>28</v>
      </c>
      <c r="B544" s="106" t="s">
        <v>18</v>
      </c>
      <c r="C544" s="106">
        <v>4</v>
      </c>
      <c r="D544" s="106" t="s">
        <v>15</v>
      </c>
      <c r="E544" s="130">
        <v>10.92</v>
      </c>
      <c r="F544" s="130">
        <v>1598</v>
      </c>
    </row>
    <row r="545" spans="1:6" x14ac:dyDescent="0.25">
      <c r="A545" s="105" t="s">
        <v>28</v>
      </c>
      <c r="B545" s="106" t="s">
        <v>18</v>
      </c>
      <c r="C545" s="106">
        <v>8</v>
      </c>
      <c r="D545" s="106" t="s">
        <v>20</v>
      </c>
      <c r="E545" s="130">
        <v>0.06</v>
      </c>
      <c r="F545" s="130">
        <v>9</v>
      </c>
    </row>
    <row r="546" spans="1:6" x14ac:dyDescent="0.25">
      <c r="A546" s="105" t="s">
        <v>28</v>
      </c>
      <c r="B546" s="106" t="s">
        <v>18</v>
      </c>
      <c r="C546" s="106">
        <v>1</v>
      </c>
      <c r="D546" s="106" t="s">
        <v>35</v>
      </c>
      <c r="E546" s="130">
        <v>28.06</v>
      </c>
      <c r="F546" s="130">
        <v>4106</v>
      </c>
    </row>
    <row r="547" spans="1:6" x14ac:dyDescent="0.25">
      <c r="A547" s="105" t="s">
        <v>28</v>
      </c>
      <c r="B547" s="106" t="s">
        <v>18</v>
      </c>
      <c r="C547" s="106" t="s">
        <v>13</v>
      </c>
      <c r="D547" s="106" t="s">
        <v>69</v>
      </c>
      <c r="E547" s="130">
        <v>0</v>
      </c>
      <c r="F547" s="130">
        <v>0</v>
      </c>
    </row>
    <row r="548" spans="1:6" x14ac:dyDescent="0.25">
      <c r="A548" s="105" t="s">
        <v>29</v>
      </c>
      <c r="B548" s="106">
        <v>0</v>
      </c>
      <c r="C548" s="106" t="s">
        <v>13</v>
      </c>
      <c r="D548" s="106" t="s">
        <v>16</v>
      </c>
      <c r="E548" s="130">
        <v>0</v>
      </c>
      <c r="F548" s="130">
        <v>0</v>
      </c>
    </row>
    <row r="549" spans="1:6" x14ac:dyDescent="0.25">
      <c r="A549" s="105" t="s">
        <v>29</v>
      </c>
      <c r="B549" s="106">
        <v>0</v>
      </c>
      <c r="C549" s="106">
        <v>2</v>
      </c>
      <c r="D549" s="106" t="s">
        <v>9</v>
      </c>
      <c r="E549" s="130">
        <v>8.7200000000000006</v>
      </c>
      <c r="F549" s="130">
        <v>127</v>
      </c>
    </row>
    <row r="550" spans="1:6" x14ac:dyDescent="0.25">
      <c r="A550" s="105" t="s">
        <v>29</v>
      </c>
      <c r="B550" s="106">
        <v>0</v>
      </c>
      <c r="C550" s="106">
        <v>4</v>
      </c>
      <c r="D550" s="106" t="s">
        <v>11</v>
      </c>
      <c r="E550" s="130">
        <v>1.1000000000000001</v>
      </c>
      <c r="F550" s="130">
        <v>16</v>
      </c>
    </row>
    <row r="551" spans="1:6" x14ac:dyDescent="0.25">
      <c r="A551" s="105" t="s">
        <v>29</v>
      </c>
      <c r="B551" s="106">
        <v>0</v>
      </c>
      <c r="C551" s="106">
        <v>5</v>
      </c>
      <c r="D551" s="106" t="s">
        <v>17</v>
      </c>
      <c r="E551" s="130" t="s">
        <v>12</v>
      </c>
      <c r="F551" s="130" t="s">
        <v>12</v>
      </c>
    </row>
    <row r="552" spans="1:6" x14ac:dyDescent="0.25">
      <c r="A552" s="105" t="s">
        <v>29</v>
      </c>
      <c r="B552" s="106">
        <v>0</v>
      </c>
      <c r="C552" s="106">
        <v>3</v>
      </c>
      <c r="D552" s="106" t="s">
        <v>10</v>
      </c>
      <c r="E552" s="130">
        <v>2.4</v>
      </c>
      <c r="F552" s="130">
        <v>35</v>
      </c>
    </row>
    <row r="553" spans="1:6" x14ac:dyDescent="0.25">
      <c r="A553" s="105" t="s">
        <v>29</v>
      </c>
      <c r="B553" s="106">
        <v>0</v>
      </c>
      <c r="C553" s="106" t="s">
        <v>13</v>
      </c>
      <c r="D553" s="106" t="s">
        <v>15</v>
      </c>
      <c r="E553" s="130">
        <v>0</v>
      </c>
      <c r="F553" s="130">
        <v>0</v>
      </c>
    </row>
    <row r="554" spans="1:6" x14ac:dyDescent="0.25">
      <c r="A554" s="105" t="s">
        <v>29</v>
      </c>
      <c r="B554" s="106">
        <v>0</v>
      </c>
      <c r="C554" s="106" t="s">
        <v>13</v>
      </c>
      <c r="D554" s="106" t="s">
        <v>20</v>
      </c>
      <c r="E554" s="130">
        <v>0</v>
      </c>
      <c r="F554" s="130">
        <v>0</v>
      </c>
    </row>
    <row r="555" spans="1:6" x14ac:dyDescent="0.25">
      <c r="A555" s="105" t="s">
        <v>29</v>
      </c>
      <c r="B555" s="106">
        <v>0</v>
      </c>
      <c r="C555" s="106">
        <v>1</v>
      </c>
      <c r="D555" s="106" t="s">
        <v>35</v>
      </c>
      <c r="E555" s="130">
        <v>87.58</v>
      </c>
      <c r="F555" s="130">
        <v>1276</v>
      </c>
    </row>
    <row r="556" spans="1:6" x14ac:dyDescent="0.25">
      <c r="A556" s="105" t="s">
        <v>29</v>
      </c>
      <c r="B556" s="106">
        <v>0</v>
      </c>
      <c r="C556" s="106" t="s">
        <v>13</v>
      </c>
      <c r="D556" s="106" t="s">
        <v>69</v>
      </c>
      <c r="E556" s="132" t="s">
        <v>12</v>
      </c>
      <c r="F556" s="132" t="s">
        <v>12</v>
      </c>
    </row>
    <row r="557" spans="1:6" x14ac:dyDescent="0.25">
      <c r="A557" s="105" t="s">
        <v>29</v>
      </c>
      <c r="B557" s="107">
        <v>43834</v>
      </c>
      <c r="C557" s="106" t="s">
        <v>13</v>
      </c>
      <c r="D557" s="106" t="s">
        <v>16</v>
      </c>
      <c r="E557" s="130">
        <v>0</v>
      </c>
      <c r="F557" s="130">
        <v>0</v>
      </c>
    </row>
    <row r="558" spans="1:6" x14ac:dyDescent="0.25">
      <c r="A558" s="105" t="s">
        <v>29</v>
      </c>
      <c r="B558" s="107">
        <v>43834</v>
      </c>
      <c r="C558" s="106">
        <v>2</v>
      </c>
      <c r="D558" s="106" t="s">
        <v>9</v>
      </c>
      <c r="E558" s="130">
        <v>11.72</v>
      </c>
      <c r="F558" s="130">
        <v>573</v>
      </c>
    </row>
    <row r="559" spans="1:6" x14ac:dyDescent="0.25">
      <c r="A559" s="105" t="s">
        <v>29</v>
      </c>
      <c r="B559" s="107">
        <v>43834</v>
      </c>
      <c r="C559" s="106">
        <v>4</v>
      </c>
      <c r="D559" s="106" t="s">
        <v>11</v>
      </c>
      <c r="E559" s="130">
        <v>1.1000000000000001</v>
      </c>
      <c r="F559" s="130">
        <v>54</v>
      </c>
    </row>
    <row r="560" spans="1:6" x14ac:dyDescent="0.25">
      <c r="A560" s="105" t="s">
        <v>29</v>
      </c>
      <c r="B560" s="107">
        <v>43834</v>
      </c>
      <c r="C560" s="106">
        <v>5</v>
      </c>
      <c r="D560" s="106" t="s">
        <v>17</v>
      </c>
      <c r="E560" s="130">
        <v>0.23</v>
      </c>
      <c r="F560" s="130">
        <v>11</v>
      </c>
    </row>
    <row r="561" spans="1:6" x14ac:dyDescent="0.25">
      <c r="A561" s="105" t="s">
        <v>29</v>
      </c>
      <c r="B561" s="107">
        <v>43834</v>
      </c>
      <c r="C561" s="106">
        <v>3</v>
      </c>
      <c r="D561" s="106" t="s">
        <v>10</v>
      </c>
      <c r="E561" s="130">
        <v>5.34</v>
      </c>
      <c r="F561" s="130">
        <v>261</v>
      </c>
    </row>
    <row r="562" spans="1:6" x14ac:dyDescent="0.25">
      <c r="A562" s="105" t="s">
        <v>29</v>
      </c>
      <c r="B562" s="107">
        <v>43834</v>
      </c>
      <c r="C562" s="106" t="s">
        <v>13</v>
      </c>
      <c r="D562" s="106" t="s">
        <v>15</v>
      </c>
      <c r="E562" s="130">
        <v>0</v>
      </c>
      <c r="F562" s="130">
        <v>0</v>
      </c>
    </row>
    <row r="563" spans="1:6" x14ac:dyDescent="0.25">
      <c r="A563" s="105" t="s">
        <v>29</v>
      </c>
      <c r="B563" s="107">
        <v>43834</v>
      </c>
      <c r="C563" s="106" t="s">
        <v>13</v>
      </c>
      <c r="D563" s="106" t="s">
        <v>20</v>
      </c>
      <c r="E563" s="130">
        <v>0</v>
      </c>
      <c r="F563" s="130">
        <v>0</v>
      </c>
    </row>
    <row r="564" spans="1:6" x14ac:dyDescent="0.25">
      <c r="A564" s="105" t="s">
        <v>29</v>
      </c>
      <c r="B564" s="107">
        <v>43834</v>
      </c>
      <c r="C564" s="106">
        <v>1</v>
      </c>
      <c r="D564" s="106" t="s">
        <v>35</v>
      </c>
      <c r="E564" s="130">
        <v>81.599999999999994</v>
      </c>
      <c r="F564" s="130">
        <v>3988</v>
      </c>
    </row>
    <row r="565" spans="1:6" x14ac:dyDescent="0.25">
      <c r="A565" s="105" t="s">
        <v>29</v>
      </c>
      <c r="B565" s="107">
        <v>43834</v>
      </c>
      <c r="C565" s="106" t="s">
        <v>13</v>
      </c>
      <c r="D565" s="106" t="s">
        <v>69</v>
      </c>
      <c r="E565" s="130">
        <v>0</v>
      </c>
      <c r="F565" s="130">
        <v>0</v>
      </c>
    </row>
    <row r="566" spans="1:6" x14ac:dyDescent="0.25">
      <c r="A566" s="105" t="s">
        <v>29</v>
      </c>
      <c r="B566" s="107">
        <v>43960</v>
      </c>
      <c r="C566" s="106" t="s">
        <v>13</v>
      </c>
      <c r="D566" s="106" t="s">
        <v>16</v>
      </c>
      <c r="E566" s="130">
        <v>0</v>
      </c>
      <c r="F566" s="130">
        <v>0</v>
      </c>
    </row>
    <row r="567" spans="1:6" x14ac:dyDescent="0.25">
      <c r="A567" s="105" t="s">
        <v>29</v>
      </c>
      <c r="B567" s="107">
        <v>43960</v>
      </c>
      <c r="C567" s="106">
        <v>2</v>
      </c>
      <c r="D567" s="106" t="s">
        <v>9</v>
      </c>
      <c r="E567" s="130">
        <v>8.42</v>
      </c>
      <c r="F567" s="130">
        <v>299</v>
      </c>
    </row>
    <row r="568" spans="1:6" x14ac:dyDescent="0.25">
      <c r="A568" s="105" t="s">
        <v>29</v>
      </c>
      <c r="B568" s="107">
        <v>43960</v>
      </c>
      <c r="C568" s="106">
        <v>4</v>
      </c>
      <c r="D568" s="106" t="s">
        <v>11</v>
      </c>
      <c r="E568" s="130">
        <v>0.68</v>
      </c>
      <c r="F568" s="130">
        <v>24</v>
      </c>
    </row>
    <row r="569" spans="1:6" x14ac:dyDescent="0.25">
      <c r="A569" s="105" t="s">
        <v>29</v>
      </c>
      <c r="B569" s="107">
        <v>43960</v>
      </c>
      <c r="C569" s="106">
        <v>5</v>
      </c>
      <c r="D569" s="106" t="s">
        <v>17</v>
      </c>
      <c r="E569" s="130">
        <v>0.17</v>
      </c>
      <c r="F569" s="130">
        <v>6</v>
      </c>
    </row>
    <row r="570" spans="1:6" x14ac:dyDescent="0.25">
      <c r="A570" s="105" t="s">
        <v>29</v>
      </c>
      <c r="B570" s="107">
        <v>43960</v>
      </c>
      <c r="C570" s="106">
        <v>3</v>
      </c>
      <c r="D570" s="106" t="s">
        <v>10</v>
      </c>
      <c r="E570" s="130">
        <v>6.57</v>
      </c>
      <c r="F570" s="130">
        <v>233</v>
      </c>
    </row>
    <row r="571" spans="1:6" x14ac:dyDescent="0.25">
      <c r="A571" s="105" t="s">
        <v>29</v>
      </c>
      <c r="B571" s="107">
        <v>43960</v>
      </c>
      <c r="C571" s="106">
        <v>6</v>
      </c>
      <c r="D571" s="106" t="s">
        <v>15</v>
      </c>
      <c r="E571" s="130" t="s">
        <v>12</v>
      </c>
      <c r="F571" s="130" t="s">
        <v>12</v>
      </c>
    </row>
    <row r="572" spans="1:6" x14ac:dyDescent="0.25">
      <c r="A572" s="105" t="s">
        <v>29</v>
      </c>
      <c r="B572" s="107">
        <v>43960</v>
      </c>
      <c r="C572" s="106" t="s">
        <v>13</v>
      </c>
      <c r="D572" s="106" t="s">
        <v>20</v>
      </c>
      <c r="E572" s="130">
        <v>0</v>
      </c>
      <c r="F572" s="130">
        <v>0</v>
      </c>
    </row>
    <row r="573" spans="1:6" x14ac:dyDescent="0.25">
      <c r="A573" s="105" t="s">
        <v>29</v>
      </c>
      <c r="B573" s="107">
        <v>43960</v>
      </c>
      <c r="C573" s="106">
        <v>1</v>
      </c>
      <c r="D573" s="106" t="s">
        <v>35</v>
      </c>
      <c r="E573" s="130">
        <v>84.11</v>
      </c>
      <c r="F573" s="130">
        <v>2985</v>
      </c>
    </row>
    <row r="574" spans="1:6" x14ac:dyDescent="0.25">
      <c r="A574" s="105" t="s">
        <v>29</v>
      </c>
      <c r="B574" s="107">
        <v>43960</v>
      </c>
      <c r="C574" s="106" t="s">
        <v>13</v>
      </c>
      <c r="D574" s="106" t="s">
        <v>69</v>
      </c>
      <c r="E574" s="132" t="s">
        <v>12</v>
      </c>
      <c r="F574" s="132" t="s">
        <v>12</v>
      </c>
    </row>
    <row r="575" spans="1:6" x14ac:dyDescent="0.25">
      <c r="A575" s="105" t="s">
        <v>29</v>
      </c>
      <c r="B575" s="107">
        <v>44118</v>
      </c>
      <c r="C575" s="106">
        <v>6</v>
      </c>
      <c r="D575" s="106" t="s">
        <v>16</v>
      </c>
      <c r="E575" s="130" t="s">
        <v>12</v>
      </c>
      <c r="F575" s="130" t="s">
        <v>12</v>
      </c>
    </row>
    <row r="576" spans="1:6" x14ac:dyDescent="0.25">
      <c r="A576" s="105" t="s">
        <v>29</v>
      </c>
      <c r="B576" s="107">
        <v>44118</v>
      </c>
      <c r="C576" s="106">
        <v>3</v>
      </c>
      <c r="D576" s="106" t="s">
        <v>9</v>
      </c>
      <c r="E576" s="130">
        <v>5.99</v>
      </c>
      <c r="F576" s="130">
        <v>137</v>
      </c>
    </row>
    <row r="577" spans="1:6" x14ac:dyDescent="0.25">
      <c r="A577" s="105" t="s">
        <v>29</v>
      </c>
      <c r="B577" s="107">
        <v>44118</v>
      </c>
      <c r="C577" s="106">
        <v>4</v>
      </c>
      <c r="D577" s="106" t="s">
        <v>11</v>
      </c>
      <c r="E577" s="130">
        <v>0.44</v>
      </c>
      <c r="F577" s="130">
        <v>10</v>
      </c>
    </row>
    <row r="578" spans="1:6" x14ac:dyDescent="0.25">
      <c r="A578" s="105" t="s">
        <v>29</v>
      </c>
      <c r="B578" s="107">
        <v>44118</v>
      </c>
      <c r="C578" s="106">
        <v>5</v>
      </c>
      <c r="D578" s="106" t="s">
        <v>17</v>
      </c>
      <c r="E578" s="130" t="s">
        <v>12</v>
      </c>
      <c r="F578" s="130" t="s">
        <v>12</v>
      </c>
    </row>
    <row r="579" spans="1:6" x14ac:dyDescent="0.25">
      <c r="A579" s="105" t="s">
        <v>29</v>
      </c>
      <c r="B579" s="107">
        <v>44118</v>
      </c>
      <c r="C579" s="106">
        <v>2</v>
      </c>
      <c r="D579" s="106" t="s">
        <v>10</v>
      </c>
      <c r="E579" s="130">
        <v>7.21</v>
      </c>
      <c r="F579" s="130">
        <v>165</v>
      </c>
    </row>
    <row r="580" spans="1:6" x14ac:dyDescent="0.25">
      <c r="A580" s="105" t="s">
        <v>29</v>
      </c>
      <c r="B580" s="107">
        <v>44118</v>
      </c>
      <c r="C580" s="106" t="s">
        <v>13</v>
      </c>
      <c r="D580" s="106" t="s">
        <v>15</v>
      </c>
      <c r="E580" s="130">
        <v>0</v>
      </c>
      <c r="F580" s="130">
        <v>0</v>
      </c>
    </row>
    <row r="581" spans="1:6" x14ac:dyDescent="0.25">
      <c r="A581" s="105" t="s">
        <v>29</v>
      </c>
      <c r="B581" s="107">
        <v>44118</v>
      </c>
      <c r="C581" s="106" t="s">
        <v>13</v>
      </c>
      <c r="D581" s="106" t="s">
        <v>20</v>
      </c>
      <c r="E581" s="130">
        <v>0</v>
      </c>
      <c r="F581" s="130">
        <v>0</v>
      </c>
    </row>
    <row r="582" spans="1:6" x14ac:dyDescent="0.25">
      <c r="A582" s="105" t="s">
        <v>29</v>
      </c>
      <c r="B582" s="107">
        <v>44118</v>
      </c>
      <c r="C582" s="106">
        <v>1</v>
      </c>
      <c r="D582" s="106" t="s">
        <v>35</v>
      </c>
      <c r="E582" s="130">
        <v>86.24</v>
      </c>
      <c r="F582" s="130">
        <v>1974</v>
      </c>
    </row>
    <row r="583" spans="1:6" x14ac:dyDescent="0.25">
      <c r="A583" s="105" t="s">
        <v>29</v>
      </c>
      <c r="B583" s="107">
        <v>44118</v>
      </c>
      <c r="C583" s="106" t="s">
        <v>13</v>
      </c>
      <c r="D583" s="106" t="s">
        <v>69</v>
      </c>
      <c r="E583" s="130">
        <v>0</v>
      </c>
      <c r="F583" s="130">
        <v>0</v>
      </c>
    </row>
    <row r="584" spans="1:6" x14ac:dyDescent="0.25">
      <c r="A584" s="105" t="s">
        <v>29</v>
      </c>
      <c r="B584" s="106" t="s">
        <v>14</v>
      </c>
      <c r="C584" s="106">
        <v>5</v>
      </c>
      <c r="D584" s="106" t="s">
        <v>16</v>
      </c>
      <c r="E584" s="130">
        <v>0.56000000000000005</v>
      </c>
      <c r="F584" s="130">
        <v>255</v>
      </c>
    </row>
    <row r="585" spans="1:6" x14ac:dyDescent="0.25">
      <c r="A585" s="105" t="s">
        <v>29</v>
      </c>
      <c r="B585" s="106" t="s">
        <v>14</v>
      </c>
      <c r="C585" s="106">
        <v>3</v>
      </c>
      <c r="D585" s="106" t="s">
        <v>9</v>
      </c>
      <c r="E585" s="130">
        <v>2.76</v>
      </c>
      <c r="F585" s="130">
        <v>1246</v>
      </c>
    </row>
    <row r="586" spans="1:6" x14ac:dyDescent="0.25">
      <c r="A586" s="105" t="s">
        <v>29</v>
      </c>
      <c r="B586" s="106" t="s">
        <v>14</v>
      </c>
      <c r="C586" s="106">
        <v>6</v>
      </c>
      <c r="D586" s="106" t="s">
        <v>11</v>
      </c>
      <c r="E586" s="130">
        <v>0.43</v>
      </c>
      <c r="F586" s="130">
        <v>193</v>
      </c>
    </row>
    <row r="587" spans="1:6" x14ac:dyDescent="0.25">
      <c r="A587" s="105" t="s">
        <v>29</v>
      </c>
      <c r="B587" s="106" t="s">
        <v>14</v>
      </c>
      <c r="C587" s="106">
        <v>7</v>
      </c>
      <c r="D587" s="106" t="s">
        <v>17</v>
      </c>
      <c r="E587" s="130">
        <v>0.14000000000000001</v>
      </c>
      <c r="F587" s="130">
        <v>64</v>
      </c>
    </row>
    <row r="588" spans="1:6" x14ac:dyDescent="0.25">
      <c r="A588" s="105" t="s">
        <v>29</v>
      </c>
      <c r="B588" s="106" t="s">
        <v>14</v>
      </c>
      <c r="C588" s="106">
        <v>2</v>
      </c>
      <c r="D588" s="106" t="s">
        <v>10</v>
      </c>
      <c r="E588" s="130">
        <v>6.39</v>
      </c>
      <c r="F588" s="130">
        <v>2888</v>
      </c>
    </row>
    <row r="589" spans="1:6" x14ac:dyDescent="0.25">
      <c r="A589" s="105" t="s">
        <v>29</v>
      </c>
      <c r="B589" s="106" t="s">
        <v>14</v>
      </c>
      <c r="C589" s="106">
        <v>4</v>
      </c>
      <c r="D589" s="106" t="s">
        <v>15</v>
      </c>
      <c r="E589" s="130">
        <v>1.19</v>
      </c>
      <c r="F589" s="130">
        <v>537</v>
      </c>
    </row>
    <row r="590" spans="1:6" x14ac:dyDescent="0.25">
      <c r="A590" s="105" t="s">
        <v>29</v>
      </c>
      <c r="B590" s="106" t="s">
        <v>14</v>
      </c>
      <c r="C590" s="106">
        <v>8</v>
      </c>
      <c r="D590" s="106" t="s">
        <v>20</v>
      </c>
      <c r="E590" s="132" t="s">
        <v>12</v>
      </c>
      <c r="F590" s="132" t="s">
        <v>12</v>
      </c>
    </row>
    <row r="591" spans="1:6" x14ac:dyDescent="0.25">
      <c r="A591" s="105" t="s">
        <v>29</v>
      </c>
      <c r="B591" s="106" t="s">
        <v>14</v>
      </c>
      <c r="C591" s="106">
        <v>1</v>
      </c>
      <c r="D591" s="106" t="s">
        <v>35</v>
      </c>
      <c r="E591" s="130">
        <v>88.43</v>
      </c>
      <c r="F591" s="130">
        <v>39963</v>
      </c>
    </row>
    <row r="592" spans="1:6" x14ac:dyDescent="0.25">
      <c r="A592" s="105" t="s">
        <v>29</v>
      </c>
      <c r="B592" s="106" t="s">
        <v>14</v>
      </c>
      <c r="C592" s="106">
        <v>9</v>
      </c>
      <c r="D592" s="106" t="s">
        <v>69</v>
      </c>
      <c r="E592" s="130" t="s">
        <v>12</v>
      </c>
      <c r="F592" s="130" t="s">
        <v>12</v>
      </c>
    </row>
    <row r="593" spans="1:6" x14ac:dyDescent="0.25">
      <c r="A593" s="105" t="s">
        <v>29</v>
      </c>
      <c r="B593" s="106" t="s">
        <v>18</v>
      </c>
      <c r="C593" s="106">
        <v>5</v>
      </c>
      <c r="D593" s="106" t="s">
        <v>16</v>
      </c>
      <c r="E593" s="130">
        <v>0.76</v>
      </c>
      <c r="F593" s="130">
        <v>141</v>
      </c>
    </row>
    <row r="594" spans="1:6" x14ac:dyDescent="0.25">
      <c r="A594" s="105" t="s">
        <v>29</v>
      </c>
      <c r="B594" s="106" t="s">
        <v>18</v>
      </c>
      <c r="C594" s="106">
        <v>4</v>
      </c>
      <c r="D594" s="106" t="s">
        <v>9</v>
      </c>
      <c r="E594" s="130">
        <v>2.08</v>
      </c>
      <c r="F594" s="130">
        <v>384</v>
      </c>
    </row>
    <row r="595" spans="1:6" x14ac:dyDescent="0.25">
      <c r="A595" s="105" t="s">
        <v>29</v>
      </c>
      <c r="B595" s="106" t="s">
        <v>18</v>
      </c>
      <c r="C595" s="106">
        <v>6</v>
      </c>
      <c r="D595" s="106" t="s">
        <v>11</v>
      </c>
      <c r="E595" s="130">
        <v>0.6</v>
      </c>
      <c r="F595" s="130">
        <v>111</v>
      </c>
    </row>
    <row r="596" spans="1:6" x14ac:dyDescent="0.25">
      <c r="A596" s="105" t="s">
        <v>29</v>
      </c>
      <c r="B596" s="106" t="s">
        <v>18</v>
      </c>
      <c r="C596" s="106">
        <v>8</v>
      </c>
      <c r="D596" s="106" t="s">
        <v>17</v>
      </c>
      <c r="E596" s="130">
        <v>0.17</v>
      </c>
      <c r="F596" s="130">
        <v>31</v>
      </c>
    </row>
    <row r="597" spans="1:6" x14ac:dyDescent="0.25">
      <c r="A597" s="105" t="s">
        <v>29</v>
      </c>
      <c r="B597" s="106" t="s">
        <v>18</v>
      </c>
      <c r="C597" s="106">
        <v>2</v>
      </c>
      <c r="D597" s="106" t="s">
        <v>10</v>
      </c>
      <c r="E597" s="130">
        <v>5.0199999999999996</v>
      </c>
      <c r="F597" s="130">
        <v>928</v>
      </c>
    </row>
    <row r="598" spans="1:6" x14ac:dyDescent="0.25">
      <c r="A598" s="105" t="s">
        <v>29</v>
      </c>
      <c r="B598" s="106" t="s">
        <v>18</v>
      </c>
      <c r="C598" s="106">
        <v>3</v>
      </c>
      <c r="D598" s="106" t="s">
        <v>15</v>
      </c>
      <c r="E598" s="130">
        <v>2.52</v>
      </c>
      <c r="F598" s="130">
        <v>466</v>
      </c>
    </row>
    <row r="599" spans="1:6" x14ac:dyDescent="0.25">
      <c r="A599" s="105" t="s">
        <v>29</v>
      </c>
      <c r="B599" s="106" t="s">
        <v>18</v>
      </c>
      <c r="C599" s="106">
        <v>7</v>
      </c>
      <c r="D599" s="106" t="s">
        <v>20</v>
      </c>
      <c r="E599" s="130">
        <v>0.21</v>
      </c>
      <c r="F599" s="130">
        <v>38</v>
      </c>
    </row>
    <row r="600" spans="1:6" x14ac:dyDescent="0.25">
      <c r="A600" s="105" t="s">
        <v>29</v>
      </c>
      <c r="B600" s="106" t="s">
        <v>18</v>
      </c>
      <c r="C600" s="106">
        <v>1</v>
      </c>
      <c r="D600" s="106" t="s">
        <v>35</v>
      </c>
      <c r="E600" s="130">
        <v>88.65</v>
      </c>
      <c r="F600" s="130">
        <v>16397</v>
      </c>
    </row>
    <row r="601" spans="1:6" x14ac:dyDescent="0.25">
      <c r="A601" s="105" t="s">
        <v>29</v>
      </c>
      <c r="B601" s="106" t="s">
        <v>18</v>
      </c>
      <c r="C601" s="106" t="s">
        <v>13</v>
      </c>
      <c r="D601" s="106" t="s">
        <v>69</v>
      </c>
      <c r="E601" s="130">
        <v>0</v>
      </c>
      <c r="F601" s="130">
        <v>0</v>
      </c>
    </row>
    <row r="602" spans="1:6" x14ac:dyDescent="0.25">
      <c r="A602" s="105" t="s">
        <v>30</v>
      </c>
      <c r="B602" s="106">
        <v>0</v>
      </c>
      <c r="C602" s="106" t="s">
        <v>13</v>
      </c>
      <c r="D602" s="106" t="s">
        <v>16</v>
      </c>
      <c r="E602" s="130">
        <v>0</v>
      </c>
      <c r="F602" s="130">
        <v>0</v>
      </c>
    </row>
    <row r="603" spans="1:6" x14ac:dyDescent="0.25">
      <c r="A603" s="105" t="s">
        <v>30</v>
      </c>
      <c r="B603" s="106">
        <v>0</v>
      </c>
      <c r="C603" s="106">
        <v>2</v>
      </c>
      <c r="D603" s="106" t="s">
        <v>9</v>
      </c>
      <c r="E603" s="130">
        <v>7.64</v>
      </c>
      <c r="F603" s="130">
        <v>37</v>
      </c>
    </row>
    <row r="604" spans="1:6" x14ac:dyDescent="0.25">
      <c r="A604" s="105" t="s">
        <v>30</v>
      </c>
      <c r="B604" s="106">
        <v>0</v>
      </c>
      <c r="C604" s="106">
        <v>4</v>
      </c>
      <c r="D604" s="106" t="s">
        <v>11</v>
      </c>
      <c r="E604" s="130">
        <v>1.86</v>
      </c>
      <c r="F604" s="130">
        <v>9</v>
      </c>
    </row>
    <row r="605" spans="1:6" x14ac:dyDescent="0.25">
      <c r="A605" s="105" t="s">
        <v>30</v>
      </c>
      <c r="B605" s="106">
        <v>0</v>
      </c>
      <c r="C605" s="106" t="s">
        <v>13</v>
      </c>
      <c r="D605" s="106" t="s">
        <v>17</v>
      </c>
      <c r="E605" s="130">
        <v>0</v>
      </c>
      <c r="F605" s="130">
        <v>0</v>
      </c>
    </row>
    <row r="606" spans="1:6" x14ac:dyDescent="0.25">
      <c r="A606" s="105" t="s">
        <v>30</v>
      </c>
      <c r="B606" s="106">
        <v>0</v>
      </c>
      <c r="C606" s="106">
        <v>3</v>
      </c>
      <c r="D606" s="106" t="s">
        <v>10</v>
      </c>
      <c r="E606" s="130">
        <v>4.13</v>
      </c>
      <c r="F606" s="130">
        <v>20</v>
      </c>
    </row>
    <row r="607" spans="1:6" x14ac:dyDescent="0.25">
      <c r="A607" s="105" t="s">
        <v>30</v>
      </c>
      <c r="B607" s="106">
        <v>0</v>
      </c>
      <c r="C607" s="106" t="s">
        <v>13</v>
      </c>
      <c r="D607" s="106" t="s">
        <v>15</v>
      </c>
      <c r="E607" s="130">
        <v>0</v>
      </c>
      <c r="F607" s="130">
        <v>0</v>
      </c>
    </row>
    <row r="608" spans="1:6" x14ac:dyDescent="0.25">
      <c r="A608" s="105" t="s">
        <v>30</v>
      </c>
      <c r="B608" s="106">
        <v>0</v>
      </c>
      <c r="C608" s="106" t="s">
        <v>13</v>
      </c>
      <c r="D608" s="106" t="s">
        <v>20</v>
      </c>
      <c r="E608" s="130">
        <v>0</v>
      </c>
      <c r="F608" s="130">
        <v>0</v>
      </c>
    </row>
    <row r="609" spans="1:6" x14ac:dyDescent="0.25">
      <c r="A609" s="105" t="s">
        <v>30</v>
      </c>
      <c r="B609" s="106">
        <v>0</v>
      </c>
      <c r="C609" s="106">
        <v>1</v>
      </c>
      <c r="D609" s="106" t="s">
        <v>35</v>
      </c>
      <c r="E609" s="130">
        <v>86.36</v>
      </c>
      <c r="F609" s="130">
        <v>418</v>
      </c>
    </row>
    <row r="610" spans="1:6" x14ac:dyDescent="0.25">
      <c r="A610" s="105" t="s">
        <v>30</v>
      </c>
      <c r="B610" s="106">
        <v>0</v>
      </c>
      <c r="C610" s="106" t="s">
        <v>13</v>
      </c>
      <c r="D610" s="106" t="s">
        <v>69</v>
      </c>
      <c r="E610" s="130">
        <v>0</v>
      </c>
      <c r="F610" s="130">
        <v>0</v>
      </c>
    </row>
    <row r="611" spans="1:6" x14ac:dyDescent="0.25">
      <c r="A611" s="105" t="s">
        <v>30</v>
      </c>
      <c r="B611" s="107">
        <v>43834</v>
      </c>
      <c r="C611" s="106" t="s">
        <v>13</v>
      </c>
      <c r="D611" s="106" t="s">
        <v>16</v>
      </c>
      <c r="E611" s="130">
        <v>0</v>
      </c>
      <c r="F611" s="130">
        <v>0</v>
      </c>
    </row>
    <row r="612" spans="1:6" x14ac:dyDescent="0.25">
      <c r="A612" s="105" t="s">
        <v>30</v>
      </c>
      <c r="B612" s="107">
        <v>43834</v>
      </c>
      <c r="C612" s="106">
        <v>2</v>
      </c>
      <c r="D612" s="106" t="s">
        <v>9</v>
      </c>
      <c r="E612" s="130">
        <v>7.72</v>
      </c>
      <c r="F612" s="130">
        <v>444</v>
      </c>
    </row>
    <row r="613" spans="1:6" x14ac:dyDescent="0.25">
      <c r="A613" s="105" t="s">
        <v>30</v>
      </c>
      <c r="B613" s="107">
        <v>43834</v>
      </c>
      <c r="C613" s="106">
        <v>4</v>
      </c>
      <c r="D613" s="106" t="s">
        <v>11</v>
      </c>
      <c r="E613" s="130">
        <v>1.08</v>
      </c>
      <c r="F613" s="130">
        <v>62</v>
      </c>
    </row>
    <row r="614" spans="1:6" x14ac:dyDescent="0.25">
      <c r="A614" s="105" t="s">
        <v>30</v>
      </c>
      <c r="B614" s="107">
        <v>43834</v>
      </c>
      <c r="C614" s="106">
        <v>5</v>
      </c>
      <c r="D614" s="106" t="s">
        <v>17</v>
      </c>
      <c r="E614" s="130">
        <v>0.12</v>
      </c>
      <c r="F614" s="130">
        <v>7</v>
      </c>
    </row>
    <row r="615" spans="1:6" x14ac:dyDescent="0.25">
      <c r="A615" s="105" t="s">
        <v>30</v>
      </c>
      <c r="B615" s="107">
        <v>43834</v>
      </c>
      <c r="C615" s="106">
        <v>3</v>
      </c>
      <c r="D615" s="106" t="s">
        <v>10</v>
      </c>
      <c r="E615" s="130">
        <v>4.4000000000000004</v>
      </c>
      <c r="F615" s="130">
        <v>253</v>
      </c>
    </row>
    <row r="616" spans="1:6" x14ac:dyDescent="0.25">
      <c r="A616" s="105" t="s">
        <v>30</v>
      </c>
      <c r="B616" s="107">
        <v>43834</v>
      </c>
      <c r="C616" s="106" t="s">
        <v>13</v>
      </c>
      <c r="D616" s="106" t="s">
        <v>15</v>
      </c>
      <c r="E616" s="130">
        <v>0</v>
      </c>
      <c r="F616" s="130">
        <v>0</v>
      </c>
    </row>
    <row r="617" spans="1:6" x14ac:dyDescent="0.25">
      <c r="A617" s="105" t="s">
        <v>30</v>
      </c>
      <c r="B617" s="107">
        <v>43834</v>
      </c>
      <c r="C617" s="106" t="s">
        <v>13</v>
      </c>
      <c r="D617" s="106" t="s">
        <v>20</v>
      </c>
      <c r="E617" s="130">
        <v>0</v>
      </c>
      <c r="F617" s="130">
        <v>0</v>
      </c>
    </row>
    <row r="618" spans="1:6" x14ac:dyDescent="0.25">
      <c r="A618" s="105" t="s">
        <v>30</v>
      </c>
      <c r="B618" s="107">
        <v>43834</v>
      </c>
      <c r="C618" s="106">
        <v>1</v>
      </c>
      <c r="D618" s="106" t="s">
        <v>35</v>
      </c>
      <c r="E618" s="130">
        <v>86.69</v>
      </c>
      <c r="F618" s="130">
        <v>4987</v>
      </c>
    </row>
    <row r="619" spans="1:6" x14ac:dyDescent="0.25">
      <c r="A619" s="105" t="s">
        <v>30</v>
      </c>
      <c r="B619" s="107">
        <v>43834</v>
      </c>
      <c r="C619" s="106" t="s">
        <v>13</v>
      </c>
      <c r="D619" s="106" t="s">
        <v>69</v>
      </c>
      <c r="E619" s="130">
        <v>0</v>
      </c>
      <c r="F619" s="130">
        <v>0</v>
      </c>
    </row>
    <row r="620" spans="1:6" x14ac:dyDescent="0.25">
      <c r="A620" s="105" t="s">
        <v>30</v>
      </c>
      <c r="B620" s="107">
        <v>43960</v>
      </c>
      <c r="C620" s="106" t="s">
        <v>13</v>
      </c>
      <c r="D620" s="106" t="s">
        <v>16</v>
      </c>
      <c r="E620" s="130">
        <v>0</v>
      </c>
      <c r="F620" s="130">
        <v>0</v>
      </c>
    </row>
    <row r="621" spans="1:6" x14ac:dyDescent="0.25">
      <c r="A621" s="105" t="s">
        <v>30</v>
      </c>
      <c r="B621" s="107">
        <v>43960</v>
      </c>
      <c r="C621" s="106">
        <v>2</v>
      </c>
      <c r="D621" s="106" t="s">
        <v>9</v>
      </c>
      <c r="E621" s="130">
        <v>5.45</v>
      </c>
      <c r="F621" s="130">
        <v>404</v>
      </c>
    </row>
    <row r="622" spans="1:6" x14ac:dyDescent="0.25">
      <c r="A622" s="105" t="s">
        <v>30</v>
      </c>
      <c r="B622" s="107">
        <v>43960</v>
      </c>
      <c r="C622" s="106">
        <v>4</v>
      </c>
      <c r="D622" s="106" t="s">
        <v>11</v>
      </c>
      <c r="E622" s="130">
        <v>0.94</v>
      </c>
      <c r="F622" s="130">
        <v>70</v>
      </c>
    </row>
    <row r="623" spans="1:6" x14ac:dyDescent="0.25">
      <c r="A623" s="105" t="s">
        <v>30</v>
      </c>
      <c r="B623" s="107">
        <v>43960</v>
      </c>
      <c r="C623" s="106">
        <v>5</v>
      </c>
      <c r="D623" s="106" t="s">
        <v>17</v>
      </c>
      <c r="E623" s="130">
        <v>0.11</v>
      </c>
      <c r="F623" s="130">
        <v>8</v>
      </c>
    </row>
    <row r="624" spans="1:6" x14ac:dyDescent="0.25">
      <c r="A624" s="105" t="s">
        <v>30</v>
      </c>
      <c r="B624" s="107">
        <v>43960</v>
      </c>
      <c r="C624" s="106">
        <v>3</v>
      </c>
      <c r="D624" s="106" t="s">
        <v>10</v>
      </c>
      <c r="E624" s="130">
        <v>4.3</v>
      </c>
      <c r="F624" s="130">
        <v>319</v>
      </c>
    </row>
    <row r="625" spans="1:6" x14ac:dyDescent="0.25">
      <c r="A625" s="105" t="s">
        <v>30</v>
      </c>
      <c r="B625" s="107">
        <v>43960</v>
      </c>
      <c r="C625" s="106" t="s">
        <v>13</v>
      </c>
      <c r="D625" s="106" t="s">
        <v>15</v>
      </c>
      <c r="E625" s="130">
        <v>0</v>
      </c>
      <c r="F625" s="130">
        <v>0</v>
      </c>
    </row>
    <row r="626" spans="1:6" x14ac:dyDescent="0.25">
      <c r="A626" s="105" t="s">
        <v>30</v>
      </c>
      <c r="B626" s="107">
        <v>43960</v>
      </c>
      <c r="C626" s="106" t="s">
        <v>13</v>
      </c>
      <c r="D626" s="106" t="s">
        <v>20</v>
      </c>
      <c r="E626" s="130">
        <v>0</v>
      </c>
      <c r="F626" s="130">
        <v>0</v>
      </c>
    </row>
    <row r="627" spans="1:6" x14ac:dyDescent="0.25">
      <c r="A627" s="105" t="s">
        <v>30</v>
      </c>
      <c r="B627" s="107">
        <v>43960</v>
      </c>
      <c r="C627" s="106">
        <v>1</v>
      </c>
      <c r="D627" s="106" t="s">
        <v>35</v>
      </c>
      <c r="E627" s="130">
        <v>89.2</v>
      </c>
      <c r="F627" s="130">
        <v>6618</v>
      </c>
    </row>
    <row r="628" spans="1:6" x14ac:dyDescent="0.25">
      <c r="A628" s="105" t="s">
        <v>30</v>
      </c>
      <c r="B628" s="107">
        <v>43960</v>
      </c>
      <c r="C628" s="106" t="s">
        <v>13</v>
      </c>
      <c r="D628" s="106" t="s">
        <v>69</v>
      </c>
      <c r="E628" s="130">
        <v>0</v>
      </c>
      <c r="F628" s="130">
        <v>0</v>
      </c>
    </row>
    <row r="629" spans="1:6" x14ac:dyDescent="0.25">
      <c r="A629" s="105" t="s">
        <v>30</v>
      </c>
      <c r="B629" s="107">
        <v>44118</v>
      </c>
      <c r="C629" s="106">
        <v>5</v>
      </c>
      <c r="D629" s="106" t="s">
        <v>16</v>
      </c>
      <c r="E629" s="130">
        <v>0.12</v>
      </c>
      <c r="F629" s="130">
        <v>7</v>
      </c>
    </row>
    <row r="630" spans="1:6" x14ac:dyDescent="0.25">
      <c r="A630" s="105" t="s">
        <v>30</v>
      </c>
      <c r="B630" s="107">
        <v>44118</v>
      </c>
      <c r="C630" s="106">
        <v>3</v>
      </c>
      <c r="D630" s="106" t="s">
        <v>9</v>
      </c>
      <c r="E630" s="130">
        <v>3.6</v>
      </c>
      <c r="F630" s="130">
        <v>214</v>
      </c>
    </row>
    <row r="631" spans="1:6" x14ac:dyDescent="0.25">
      <c r="A631" s="105" t="s">
        <v>30</v>
      </c>
      <c r="B631" s="107">
        <v>44118</v>
      </c>
      <c r="C631" s="106">
        <v>4</v>
      </c>
      <c r="D631" s="106" t="s">
        <v>11</v>
      </c>
      <c r="E631" s="130">
        <v>0.93</v>
      </c>
      <c r="F631" s="130">
        <v>55</v>
      </c>
    </row>
    <row r="632" spans="1:6" x14ac:dyDescent="0.25">
      <c r="A632" s="105" t="s">
        <v>30</v>
      </c>
      <c r="B632" s="107">
        <v>44118</v>
      </c>
      <c r="C632" s="106">
        <v>6</v>
      </c>
      <c r="D632" s="106" t="s">
        <v>17</v>
      </c>
      <c r="E632" s="130">
        <v>0.1</v>
      </c>
      <c r="F632" s="130">
        <v>6</v>
      </c>
    </row>
    <row r="633" spans="1:6" x14ac:dyDescent="0.25">
      <c r="A633" s="105" t="s">
        <v>30</v>
      </c>
      <c r="B633" s="107">
        <v>44118</v>
      </c>
      <c r="C633" s="106">
        <v>2</v>
      </c>
      <c r="D633" s="106" t="s">
        <v>10</v>
      </c>
      <c r="E633" s="130">
        <v>4.5999999999999996</v>
      </c>
      <c r="F633" s="130">
        <v>273</v>
      </c>
    </row>
    <row r="634" spans="1:6" x14ac:dyDescent="0.25">
      <c r="A634" s="105" t="s">
        <v>30</v>
      </c>
      <c r="B634" s="107">
        <v>44118</v>
      </c>
      <c r="C634" s="106" t="s">
        <v>13</v>
      </c>
      <c r="D634" s="106" t="s">
        <v>15</v>
      </c>
      <c r="E634" s="130">
        <v>0</v>
      </c>
      <c r="F634" s="130">
        <v>0</v>
      </c>
    </row>
    <row r="635" spans="1:6" x14ac:dyDescent="0.25">
      <c r="A635" s="105" t="s">
        <v>30</v>
      </c>
      <c r="B635" s="107">
        <v>44118</v>
      </c>
      <c r="C635" s="106" t="s">
        <v>13</v>
      </c>
      <c r="D635" s="106" t="s">
        <v>20</v>
      </c>
      <c r="E635" s="130">
        <v>0</v>
      </c>
      <c r="F635" s="130">
        <v>0</v>
      </c>
    </row>
    <row r="636" spans="1:6" x14ac:dyDescent="0.25">
      <c r="A636" s="105" t="s">
        <v>30</v>
      </c>
      <c r="B636" s="107">
        <v>44118</v>
      </c>
      <c r="C636" s="106">
        <v>1</v>
      </c>
      <c r="D636" s="106" t="s">
        <v>35</v>
      </c>
      <c r="E636" s="130">
        <v>90.65</v>
      </c>
      <c r="F636" s="130">
        <v>5382</v>
      </c>
    </row>
    <row r="637" spans="1:6" x14ac:dyDescent="0.25">
      <c r="A637" s="105" t="s">
        <v>30</v>
      </c>
      <c r="B637" s="107">
        <v>44118</v>
      </c>
      <c r="C637" s="106" t="s">
        <v>13</v>
      </c>
      <c r="D637" s="106" t="s">
        <v>69</v>
      </c>
      <c r="E637" s="130">
        <v>0</v>
      </c>
      <c r="F637" s="130">
        <v>0</v>
      </c>
    </row>
    <row r="638" spans="1:6" x14ac:dyDescent="0.25">
      <c r="A638" s="105" t="s">
        <v>30</v>
      </c>
      <c r="B638" s="106" t="s">
        <v>14</v>
      </c>
      <c r="C638" s="106">
        <v>6</v>
      </c>
      <c r="D638" s="106" t="s">
        <v>16</v>
      </c>
      <c r="E638" s="130">
        <v>0.39</v>
      </c>
      <c r="F638" s="130">
        <v>213</v>
      </c>
    </row>
    <row r="639" spans="1:6" x14ac:dyDescent="0.25">
      <c r="A639" s="105" t="s">
        <v>30</v>
      </c>
      <c r="B639" s="106" t="s">
        <v>14</v>
      </c>
      <c r="C639" s="106">
        <v>3</v>
      </c>
      <c r="D639" s="106" t="s">
        <v>9</v>
      </c>
      <c r="E639" s="130">
        <v>2.02</v>
      </c>
      <c r="F639" s="130">
        <v>1098</v>
      </c>
    </row>
    <row r="640" spans="1:6" x14ac:dyDescent="0.25">
      <c r="A640" s="105" t="s">
        <v>30</v>
      </c>
      <c r="B640" s="106" t="s">
        <v>14</v>
      </c>
      <c r="C640" s="106">
        <v>5</v>
      </c>
      <c r="D640" s="106" t="s">
        <v>11</v>
      </c>
      <c r="E640" s="130">
        <v>0.51</v>
      </c>
      <c r="F640" s="130">
        <v>276</v>
      </c>
    </row>
    <row r="641" spans="1:6" x14ac:dyDescent="0.25">
      <c r="A641" s="105" t="s">
        <v>30</v>
      </c>
      <c r="B641" s="106" t="s">
        <v>14</v>
      </c>
      <c r="C641" s="106">
        <v>7</v>
      </c>
      <c r="D641" s="106" t="s">
        <v>17</v>
      </c>
      <c r="E641" s="130">
        <v>0.11</v>
      </c>
      <c r="F641" s="130">
        <v>60</v>
      </c>
    </row>
    <row r="642" spans="1:6" x14ac:dyDescent="0.25">
      <c r="A642" s="105" t="s">
        <v>30</v>
      </c>
      <c r="B642" s="106" t="s">
        <v>14</v>
      </c>
      <c r="C642" s="106">
        <v>2</v>
      </c>
      <c r="D642" s="106" t="s">
        <v>10</v>
      </c>
      <c r="E642" s="130">
        <v>4.8</v>
      </c>
      <c r="F642" s="130">
        <v>2611</v>
      </c>
    </row>
    <row r="643" spans="1:6" x14ac:dyDescent="0.25">
      <c r="A643" s="105" t="s">
        <v>30</v>
      </c>
      <c r="B643" s="106" t="s">
        <v>14</v>
      </c>
      <c r="C643" s="106">
        <v>4</v>
      </c>
      <c r="D643" s="106" t="s">
        <v>15</v>
      </c>
      <c r="E643" s="130">
        <v>1</v>
      </c>
      <c r="F643" s="130">
        <v>544</v>
      </c>
    </row>
    <row r="644" spans="1:6" x14ac:dyDescent="0.25">
      <c r="A644" s="105" t="s">
        <v>30</v>
      </c>
      <c r="B644" s="106" t="s">
        <v>14</v>
      </c>
      <c r="C644" s="106">
        <v>8</v>
      </c>
      <c r="D644" s="106" t="s">
        <v>20</v>
      </c>
      <c r="E644" s="130">
        <v>0.06</v>
      </c>
      <c r="F644" s="130">
        <v>33</v>
      </c>
    </row>
    <row r="645" spans="1:6" x14ac:dyDescent="0.25">
      <c r="A645" s="105" t="s">
        <v>30</v>
      </c>
      <c r="B645" s="106" t="s">
        <v>14</v>
      </c>
      <c r="C645" s="106">
        <v>1</v>
      </c>
      <c r="D645" s="106" t="s">
        <v>35</v>
      </c>
      <c r="E645" s="130">
        <v>91.12</v>
      </c>
      <c r="F645" s="130">
        <v>49614</v>
      </c>
    </row>
    <row r="646" spans="1:6" x14ac:dyDescent="0.25">
      <c r="A646" s="105" t="s">
        <v>30</v>
      </c>
      <c r="B646" s="106" t="s">
        <v>14</v>
      </c>
      <c r="C646" s="106" t="s">
        <v>13</v>
      </c>
      <c r="D646" s="106" t="s">
        <v>69</v>
      </c>
      <c r="E646" s="130">
        <v>0</v>
      </c>
      <c r="F646" s="130">
        <v>0</v>
      </c>
    </row>
    <row r="647" spans="1:6" x14ac:dyDescent="0.25">
      <c r="A647" s="105" t="s">
        <v>30</v>
      </c>
      <c r="B647" s="106" t="s">
        <v>18</v>
      </c>
      <c r="C647" s="106">
        <v>5</v>
      </c>
      <c r="D647" s="106" t="s">
        <v>16</v>
      </c>
      <c r="E647" s="130">
        <v>0.72</v>
      </c>
      <c r="F647" s="130">
        <v>77</v>
      </c>
    </row>
    <row r="648" spans="1:6" x14ac:dyDescent="0.25">
      <c r="A648" s="105" t="s">
        <v>30</v>
      </c>
      <c r="B648" s="106" t="s">
        <v>18</v>
      </c>
      <c r="C648" s="106">
        <v>4</v>
      </c>
      <c r="D648" s="106" t="s">
        <v>9</v>
      </c>
      <c r="E648" s="130">
        <v>1.59</v>
      </c>
      <c r="F648" s="130">
        <v>171</v>
      </c>
    </row>
    <row r="649" spans="1:6" x14ac:dyDescent="0.25">
      <c r="A649" s="105" t="s">
        <v>30</v>
      </c>
      <c r="B649" s="106" t="s">
        <v>18</v>
      </c>
      <c r="C649" s="106">
        <v>6</v>
      </c>
      <c r="D649" s="106" t="s">
        <v>11</v>
      </c>
      <c r="E649" s="130">
        <v>0.6</v>
      </c>
      <c r="F649" s="130">
        <v>64</v>
      </c>
    </row>
    <row r="650" spans="1:6" x14ac:dyDescent="0.25">
      <c r="A650" s="105" t="s">
        <v>30</v>
      </c>
      <c r="B650" s="106" t="s">
        <v>18</v>
      </c>
      <c r="C650" s="106">
        <v>7</v>
      </c>
      <c r="D650" s="106" t="s">
        <v>17</v>
      </c>
      <c r="E650" s="130">
        <v>0.19</v>
      </c>
      <c r="F650" s="130">
        <v>20</v>
      </c>
    </row>
    <row r="651" spans="1:6" x14ac:dyDescent="0.25">
      <c r="A651" s="105" t="s">
        <v>30</v>
      </c>
      <c r="B651" s="106" t="s">
        <v>18</v>
      </c>
      <c r="C651" s="106">
        <v>2</v>
      </c>
      <c r="D651" s="106" t="s">
        <v>10</v>
      </c>
      <c r="E651" s="130">
        <v>4.24</v>
      </c>
      <c r="F651" s="130">
        <v>456</v>
      </c>
    </row>
    <row r="652" spans="1:6" x14ac:dyDescent="0.25">
      <c r="A652" s="105" t="s">
        <v>30</v>
      </c>
      <c r="B652" s="106" t="s">
        <v>18</v>
      </c>
      <c r="C652" s="106">
        <v>3</v>
      </c>
      <c r="D652" s="106" t="s">
        <v>15</v>
      </c>
      <c r="E652" s="130">
        <v>1.9</v>
      </c>
      <c r="F652" s="130">
        <v>204</v>
      </c>
    </row>
    <row r="653" spans="1:6" x14ac:dyDescent="0.25">
      <c r="A653" s="105" t="s">
        <v>30</v>
      </c>
      <c r="B653" s="106" t="s">
        <v>18</v>
      </c>
      <c r="C653" s="106">
        <v>8</v>
      </c>
      <c r="D653" s="106" t="s">
        <v>20</v>
      </c>
      <c r="E653" s="130">
        <v>7.0000000000000007E-2</v>
      </c>
      <c r="F653" s="130">
        <v>8</v>
      </c>
    </row>
    <row r="654" spans="1:6" x14ac:dyDescent="0.25">
      <c r="A654" s="105" t="s">
        <v>30</v>
      </c>
      <c r="B654" s="106" t="s">
        <v>18</v>
      </c>
      <c r="C654" s="106">
        <v>1</v>
      </c>
      <c r="D654" s="106" t="s">
        <v>35</v>
      </c>
      <c r="E654" s="130">
        <v>90.7</v>
      </c>
      <c r="F654" s="130">
        <v>9756</v>
      </c>
    </row>
    <row r="655" spans="1:6" x14ac:dyDescent="0.25">
      <c r="A655" s="105" t="s">
        <v>30</v>
      </c>
      <c r="B655" s="106" t="s">
        <v>18</v>
      </c>
      <c r="C655" s="106" t="s">
        <v>13</v>
      </c>
      <c r="D655" s="106" t="s">
        <v>69</v>
      </c>
      <c r="E655" s="130">
        <v>0</v>
      </c>
      <c r="F655" s="130">
        <v>0</v>
      </c>
    </row>
    <row r="656" spans="1:6" x14ac:dyDescent="0.25">
      <c r="A656" s="105" t="s">
        <v>36</v>
      </c>
      <c r="B656" s="106">
        <v>0</v>
      </c>
      <c r="C656" s="106" t="s">
        <v>13</v>
      </c>
      <c r="D656" s="106" t="s">
        <v>16</v>
      </c>
      <c r="E656" s="130">
        <v>0</v>
      </c>
      <c r="F656" s="130">
        <v>0</v>
      </c>
    </row>
    <row r="657" spans="1:6" x14ac:dyDescent="0.25">
      <c r="A657" s="105" t="s">
        <v>36</v>
      </c>
      <c r="B657" s="106">
        <v>0</v>
      </c>
      <c r="C657" s="106">
        <v>2</v>
      </c>
      <c r="D657" s="106" t="s">
        <v>9</v>
      </c>
      <c r="E657" s="130">
        <v>31.75</v>
      </c>
      <c r="F657" s="130">
        <v>127</v>
      </c>
    </row>
    <row r="658" spans="1:6" x14ac:dyDescent="0.25">
      <c r="A658" s="105" t="s">
        <v>36</v>
      </c>
      <c r="B658" s="106">
        <v>0</v>
      </c>
      <c r="C658" s="106">
        <v>4</v>
      </c>
      <c r="D658" s="106" t="s">
        <v>11</v>
      </c>
      <c r="E658" s="130">
        <v>4.25</v>
      </c>
      <c r="F658" s="130">
        <v>17</v>
      </c>
    </row>
    <row r="659" spans="1:6" x14ac:dyDescent="0.25">
      <c r="A659" s="105" t="s">
        <v>36</v>
      </c>
      <c r="B659" s="106">
        <v>0</v>
      </c>
      <c r="C659" s="106" t="s">
        <v>13</v>
      </c>
      <c r="D659" s="106" t="s">
        <v>17</v>
      </c>
      <c r="E659" s="130">
        <v>0</v>
      </c>
      <c r="F659" s="130">
        <v>0</v>
      </c>
    </row>
    <row r="660" spans="1:6" x14ac:dyDescent="0.25">
      <c r="A660" s="105" t="s">
        <v>36</v>
      </c>
      <c r="B660" s="106">
        <v>0</v>
      </c>
      <c r="C660" s="106">
        <v>3</v>
      </c>
      <c r="D660" s="106" t="s">
        <v>10</v>
      </c>
      <c r="E660" s="130">
        <v>12.75</v>
      </c>
      <c r="F660" s="130">
        <v>51</v>
      </c>
    </row>
    <row r="661" spans="1:6" x14ac:dyDescent="0.25">
      <c r="A661" s="105" t="s">
        <v>36</v>
      </c>
      <c r="B661" s="106">
        <v>0</v>
      </c>
      <c r="C661" s="106" t="s">
        <v>13</v>
      </c>
      <c r="D661" s="106" t="s">
        <v>15</v>
      </c>
      <c r="E661" s="130">
        <v>0</v>
      </c>
      <c r="F661" s="130">
        <v>0</v>
      </c>
    </row>
    <row r="662" spans="1:6" x14ac:dyDescent="0.25">
      <c r="A662" s="105" t="s">
        <v>36</v>
      </c>
      <c r="B662" s="106">
        <v>0</v>
      </c>
      <c r="C662" s="106" t="s">
        <v>13</v>
      </c>
      <c r="D662" s="106" t="s">
        <v>20</v>
      </c>
      <c r="E662" s="130">
        <v>0</v>
      </c>
      <c r="F662" s="130">
        <v>0</v>
      </c>
    </row>
    <row r="663" spans="1:6" x14ac:dyDescent="0.25">
      <c r="A663" s="105" t="s">
        <v>36</v>
      </c>
      <c r="B663" s="106">
        <v>0</v>
      </c>
      <c r="C663" s="106">
        <v>1</v>
      </c>
      <c r="D663" s="106" t="s">
        <v>35</v>
      </c>
      <c r="E663" s="130">
        <v>51.25</v>
      </c>
      <c r="F663" s="130">
        <v>205</v>
      </c>
    </row>
    <row r="664" spans="1:6" x14ac:dyDescent="0.25">
      <c r="A664" s="105" t="s">
        <v>36</v>
      </c>
      <c r="B664" s="106">
        <v>0</v>
      </c>
      <c r="C664" s="106" t="s">
        <v>13</v>
      </c>
      <c r="D664" s="106" t="s">
        <v>69</v>
      </c>
      <c r="E664" s="130">
        <v>0</v>
      </c>
      <c r="F664" s="130">
        <v>0</v>
      </c>
    </row>
    <row r="665" spans="1:6" x14ac:dyDescent="0.25">
      <c r="A665" s="105" t="s">
        <v>36</v>
      </c>
      <c r="B665" s="107">
        <v>43834</v>
      </c>
      <c r="C665" s="106" t="s">
        <v>13</v>
      </c>
      <c r="D665" s="106" t="s">
        <v>16</v>
      </c>
      <c r="E665" s="130">
        <v>0</v>
      </c>
      <c r="F665" s="130">
        <v>0</v>
      </c>
    </row>
    <row r="666" spans="1:6" x14ac:dyDescent="0.25">
      <c r="A666" s="105" t="s">
        <v>36</v>
      </c>
      <c r="B666" s="107">
        <v>43834</v>
      </c>
      <c r="C666" s="106">
        <v>2</v>
      </c>
      <c r="D666" s="106" t="s">
        <v>9</v>
      </c>
      <c r="E666" s="130">
        <v>36.85</v>
      </c>
      <c r="F666" s="130">
        <v>751</v>
      </c>
    </row>
    <row r="667" spans="1:6" x14ac:dyDescent="0.25">
      <c r="A667" s="105" t="s">
        <v>36</v>
      </c>
      <c r="B667" s="107">
        <v>43834</v>
      </c>
      <c r="C667" s="106">
        <v>4</v>
      </c>
      <c r="D667" s="106" t="s">
        <v>11</v>
      </c>
      <c r="E667" s="130">
        <v>3.04</v>
      </c>
      <c r="F667" s="130">
        <v>62</v>
      </c>
    </row>
    <row r="668" spans="1:6" x14ac:dyDescent="0.25">
      <c r="A668" s="105" t="s">
        <v>36</v>
      </c>
      <c r="B668" s="107">
        <v>43834</v>
      </c>
      <c r="C668" s="106">
        <v>5</v>
      </c>
      <c r="D668" s="106" t="s">
        <v>17</v>
      </c>
      <c r="E668" s="130" t="s">
        <v>12</v>
      </c>
      <c r="F668" s="130" t="s">
        <v>12</v>
      </c>
    </row>
    <row r="669" spans="1:6" x14ac:dyDescent="0.25">
      <c r="A669" s="105" t="s">
        <v>36</v>
      </c>
      <c r="B669" s="107">
        <v>43834</v>
      </c>
      <c r="C669" s="106">
        <v>3</v>
      </c>
      <c r="D669" s="106" t="s">
        <v>10</v>
      </c>
      <c r="E669" s="130">
        <v>20.309999999999999</v>
      </c>
      <c r="F669" s="130">
        <v>414</v>
      </c>
    </row>
    <row r="670" spans="1:6" x14ac:dyDescent="0.25">
      <c r="A670" s="105" t="s">
        <v>36</v>
      </c>
      <c r="B670" s="107">
        <v>43834</v>
      </c>
      <c r="C670" s="106" t="s">
        <v>13</v>
      </c>
      <c r="D670" s="106" t="s">
        <v>15</v>
      </c>
      <c r="E670" s="130">
        <v>0</v>
      </c>
      <c r="F670" s="130">
        <v>0</v>
      </c>
    </row>
    <row r="671" spans="1:6" x14ac:dyDescent="0.25">
      <c r="A671" s="105" t="s">
        <v>36</v>
      </c>
      <c r="B671" s="107">
        <v>43834</v>
      </c>
      <c r="C671" s="106" t="s">
        <v>13</v>
      </c>
      <c r="D671" s="106" t="s">
        <v>20</v>
      </c>
      <c r="E671" s="130">
        <v>0</v>
      </c>
      <c r="F671" s="130">
        <v>0</v>
      </c>
    </row>
    <row r="672" spans="1:6" x14ac:dyDescent="0.25">
      <c r="A672" s="105" t="s">
        <v>36</v>
      </c>
      <c r="B672" s="107">
        <v>43834</v>
      </c>
      <c r="C672" s="106">
        <v>1</v>
      </c>
      <c r="D672" s="106" t="s">
        <v>35</v>
      </c>
      <c r="E672" s="130">
        <v>39.6</v>
      </c>
      <c r="F672" s="130">
        <v>807</v>
      </c>
    </row>
    <row r="673" spans="1:6" x14ac:dyDescent="0.25">
      <c r="A673" s="105" t="s">
        <v>36</v>
      </c>
      <c r="B673" s="107">
        <v>43834</v>
      </c>
      <c r="C673" s="106" t="s">
        <v>13</v>
      </c>
      <c r="D673" s="106" t="s">
        <v>69</v>
      </c>
      <c r="E673" s="132" t="s">
        <v>12</v>
      </c>
      <c r="F673" s="132" t="s">
        <v>12</v>
      </c>
    </row>
    <row r="674" spans="1:6" x14ac:dyDescent="0.25">
      <c r="A674" s="105" t="s">
        <v>36</v>
      </c>
      <c r="B674" s="107">
        <v>43960</v>
      </c>
      <c r="C674" s="106" t="s">
        <v>13</v>
      </c>
      <c r="D674" s="106" t="s">
        <v>16</v>
      </c>
      <c r="E674" s="130">
        <v>0</v>
      </c>
      <c r="F674" s="130">
        <v>0</v>
      </c>
    </row>
    <row r="675" spans="1:6" x14ac:dyDescent="0.25">
      <c r="A675" s="105" t="s">
        <v>36</v>
      </c>
      <c r="B675" s="107">
        <v>43960</v>
      </c>
      <c r="C675" s="106">
        <v>3</v>
      </c>
      <c r="D675" s="106" t="s">
        <v>9</v>
      </c>
      <c r="E675" s="130">
        <v>28.74</v>
      </c>
      <c r="F675" s="130">
        <v>346</v>
      </c>
    </row>
    <row r="676" spans="1:6" x14ac:dyDescent="0.25">
      <c r="A676" s="105" t="s">
        <v>36</v>
      </c>
      <c r="B676" s="107">
        <v>43960</v>
      </c>
      <c r="C676" s="106">
        <v>4</v>
      </c>
      <c r="D676" s="106" t="s">
        <v>11</v>
      </c>
      <c r="E676" s="130">
        <v>2.66</v>
      </c>
      <c r="F676" s="130">
        <v>32</v>
      </c>
    </row>
    <row r="677" spans="1:6" x14ac:dyDescent="0.25">
      <c r="A677" s="105" t="s">
        <v>36</v>
      </c>
      <c r="B677" s="107">
        <v>43960</v>
      </c>
      <c r="C677" s="106">
        <v>5</v>
      </c>
      <c r="D677" s="106" t="s">
        <v>17</v>
      </c>
      <c r="E677" s="130" t="s">
        <v>12</v>
      </c>
      <c r="F677" s="130" t="s">
        <v>12</v>
      </c>
    </row>
    <row r="678" spans="1:6" x14ac:dyDescent="0.25">
      <c r="A678" s="105" t="s">
        <v>36</v>
      </c>
      <c r="B678" s="107">
        <v>43960</v>
      </c>
      <c r="C678" s="106">
        <v>2</v>
      </c>
      <c r="D678" s="106" t="s">
        <v>10</v>
      </c>
      <c r="E678" s="130">
        <v>36.96</v>
      </c>
      <c r="F678" s="130">
        <v>445</v>
      </c>
    </row>
    <row r="679" spans="1:6" x14ac:dyDescent="0.25">
      <c r="A679" s="105" t="s">
        <v>36</v>
      </c>
      <c r="B679" s="107">
        <v>43960</v>
      </c>
      <c r="C679" s="106" t="s">
        <v>13</v>
      </c>
      <c r="D679" s="106" t="s">
        <v>15</v>
      </c>
      <c r="E679" s="130">
        <v>0</v>
      </c>
      <c r="F679" s="130">
        <v>0</v>
      </c>
    </row>
    <row r="680" spans="1:6" x14ac:dyDescent="0.25">
      <c r="A680" s="105" t="s">
        <v>36</v>
      </c>
      <c r="B680" s="107">
        <v>43960</v>
      </c>
      <c r="C680" s="106" t="s">
        <v>13</v>
      </c>
      <c r="D680" s="106" t="s">
        <v>20</v>
      </c>
      <c r="E680" s="130">
        <v>0</v>
      </c>
      <c r="F680" s="130">
        <v>0</v>
      </c>
    </row>
    <row r="681" spans="1:6" x14ac:dyDescent="0.25">
      <c r="A681" s="105" t="s">
        <v>36</v>
      </c>
      <c r="B681" s="107">
        <v>43960</v>
      </c>
      <c r="C681" s="106">
        <v>1</v>
      </c>
      <c r="D681" s="106" t="s">
        <v>35</v>
      </c>
      <c r="E681" s="130">
        <v>31.48</v>
      </c>
      <c r="F681" s="130">
        <v>379</v>
      </c>
    </row>
    <row r="682" spans="1:6" x14ac:dyDescent="0.25">
      <c r="A682" s="105" t="s">
        <v>36</v>
      </c>
      <c r="B682" s="107">
        <v>43960</v>
      </c>
      <c r="C682" s="106" t="s">
        <v>13</v>
      </c>
      <c r="D682" s="106" t="s">
        <v>69</v>
      </c>
      <c r="E682" s="132" t="s">
        <v>12</v>
      </c>
      <c r="F682" s="132" t="s">
        <v>12</v>
      </c>
    </row>
    <row r="683" spans="1:6" x14ac:dyDescent="0.25">
      <c r="A683" s="105" t="s">
        <v>36</v>
      </c>
      <c r="B683" s="107">
        <v>44118</v>
      </c>
      <c r="C683" s="106">
        <v>6</v>
      </c>
      <c r="D683" s="106" t="s">
        <v>16</v>
      </c>
      <c r="E683" s="130" t="s">
        <v>12</v>
      </c>
      <c r="F683" s="130" t="s">
        <v>12</v>
      </c>
    </row>
    <row r="684" spans="1:6" x14ac:dyDescent="0.25">
      <c r="A684" s="105" t="s">
        <v>36</v>
      </c>
      <c r="B684" s="107">
        <v>44118</v>
      </c>
      <c r="C684" s="106">
        <v>3</v>
      </c>
      <c r="D684" s="106" t="s">
        <v>9</v>
      </c>
      <c r="E684" s="130">
        <v>18.48</v>
      </c>
      <c r="F684" s="130">
        <v>114</v>
      </c>
    </row>
    <row r="685" spans="1:6" x14ac:dyDescent="0.25">
      <c r="A685" s="105" t="s">
        <v>36</v>
      </c>
      <c r="B685" s="107">
        <v>44118</v>
      </c>
      <c r="C685" s="106">
        <v>4</v>
      </c>
      <c r="D685" s="106" t="s">
        <v>11</v>
      </c>
      <c r="E685" s="130">
        <v>2.59</v>
      </c>
      <c r="F685" s="130">
        <v>16</v>
      </c>
    </row>
    <row r="686" spans="1:6" x14ac:dyDescent="0.25">
      <c r="A686" s="105" t="s">
        <v>36</v>
      </c>
      <c r="B686" s="107">
        <v>44118</v>
      </c>
      <c r="C686" s="106" t="s">
        <v>13</v>
      </c>
      <c r="D686" s="106" t="s">
        <v>17</v>
      </c>
      <c r="E686" s="130">
        <v>0</v>
      </c>
      <c r="F686" s="130">
        <v>0</v>
      </c>
    </row>
    <row r="687" spans="1:6" x14ac:dyDescent="0.25">
      <c r="A687" s="105" t="s">
        <v>36</v>
      </c>
      <c r="B687" s="107">
        <v>44118</v>
      </c>
      <c r="C687" s="106">
        <v>2</v>
      </c>
      <c r="D687" s="106" t="s">
        <v>10</v>
      </c>
      <c r="E687" s="130">
        <v>45.71</v>
      </c>
      <c r="F687" s="130">
        <v>282</v>
      </c>
    </row>
    <row r="688" spans="1:6" x14ac:dyDescent="0.25">
      <c r="A688" s="105" t="s">
        <v>36</v>
      </c>
      <c r="B688" s="107">
        <v>44118</v>
      </c>
      <c r="C688" s="106">
        <v>5</v>
      </c>
      <c r="D688" s="106" t="s">
        <v>15</v>
      </c>
      <c r="E688" s="130" t="s">
        <v>12</v>
      </c>
      <c r="F688" s="130" t="s">
        <v>12</v>
      </c>
    </row>
    <row r="689" spans="1:6" x14ac:dyDescent="0.25">
      <c r="A689" s="105" t="s">
        <v>36</v>
      </c>
      <c r="B689" s="107">
        <v>44118</v>
      </c>
      <c r="C689" s="106" t="s">
        <v>13</v>
      </c>
      <c r="D689" s="106" t="s">
        <v>20</v>
      </c>
      <c r="E689" s="130">
        <v>0</v>
      </c>
      <c r="F689" s="130">
        <v>0</v>
      </c>
    </row>
    <row r="690" spans="1:6" x14ac:dyDescent="0.25">
      <c r="A690" s="105" t="s">
        <v>36</v>
      </c>
      <c r="B690" s="107">
        <v>44118</v>
      </c>
      <c r="C690" s="106">
        <v>1</v>
      </c>
      <c r="D690" s="106" t="s">
        <v>35</v>
      </c>
      <c r="E690" s="130">
        <v>32.409999999999997</v>
      </c>
      <c r="F690" s="130">
        <v>200</v>
      </c>
    </row>
    <row r="691" spans="1:6" x14ac:dyDescent="0.25">
      <c r="A691" s="105" t="s">
        <v>36</v>
      </c>
      <c r="B691" s="107">
        <v>44118</v>
      </c>
      <c r="C691" s="106" t="s">
        <v>13</v>
      </c>
      <c r="D691" s="106" t="s">
        <v>69</v>
      </c>
      <c r="E691" s="130">
        <v>0</v>
      </c>
      <c r="F691" s="130">
        <v>0</v>
      </c>
    </row>
    <row r="692" spans="1:6" x14ac:dyDescent="0.25">
      <c r="A692" s="105" t="s">
        <v>36</v>
      </c>
      <c r="B692" s="106" t="s">
        <v>14</v>
      </c>
      <c r="C692" s="106">
        <v>5</v>
      </c>
      <c r="D692" s="106" t="s">
        <v>16</v>
      </c>
      <c r="E692" s="130">
        <v>4.5</v>
      </c>
      <c r="F692" s="130">
        <v>451</v>
      </c>
    </row>
    <row r="693" spans="1:6" x14ac:dyDescent="0.25">
      <c r="A693" s="105" t="s">
        <v>36</v>
      </c>
      <c r="B693" s="106" t="s">
        <v>14</v>
      </c>
      <c r="C693" s="106">
        <v>4</v>
      </c>
      <c r="D693" s="106" t="s">
        <v>9</v>
      </c>
      <c r="E693" s="130">
        <v>8.43</v>
      </c>
      <c r="F693" s="130">
        <v>845</v>
      </c>
    </row>
    <row r="694" spans="1:6" x14ac:dyDescent="0.25">
      <c r="A694" s="105" t="s">
        <v>36</v>
      </c>
      <c r="B694" s="106" t="s">
        <v>14</v>
      </c>
      <c r="C694" s="106">
        <v>6</v>
      </c>
      <c r="D694" s="106" t="s">
        <v>11</v>
      </c>
      <c r="E694" s="130">
        <v>2.06</v>
      </c>
      <c r="F694" s="130">
        <v>206</v>
      </c>
    </row>
    <row r="695" spans="1:6" x14ac:dyDescent="0.25">
      <c r="A695" s="105" t="s">
        <v>36</v>
      </c>
      <c r="B695" s="106" t="s">
        <v>14</v>
      </c>
      <c r="C695" s="106">
        <v>7</v>
      </c>
      <c r="D695" s="106" t="s">
        <v>17</v>
      </c>
      <c r="E695" s="130">
        <v>0.2</v>
      </c>
      <c r="F695" s="130">
        <v>20</v>
      </c>
    </row>
    <row r="696" spans="1:6" x14ac:dyDescent="0.25">
      <c r="A696" s="105" t="s">
        <v>36</v>
      </c>
      <c r="B696" s="106" t="s">
        <v>14</v>
      </c>
      <c r="C696" s="106">
        <v>2</v>
      </c>
      <c r="D696" s="106" t="s">
        <v>10</v>
      </c>
      <c r="E696" s="130">
        <v>32.770000000000003</v>
      </c>
      <c r="F696" s="130">
        <v>3285</v>
      </c>
    </row>
    <row r="697" spans="1:6" x14ac:dyDescent="0.25">
      <c r="A697" s="105" t="s">
        <v>36</v>
      </c>
      <c r="B697" s="106" t="s">
        <v>14</v>
      </c>
      <c r="C697" s="106">
        <v>3</v>
      </c>
      <c r="D697" s="106" t="s">
        <v>15</v>
      </c>
      <c r="E697" s="130">
        <v>15.14</v>
      </c>
      <c r="F697" s="130">
        <v>1517</v>
      </c>
    </row>
    <row r="698" spans="1:6" x14ac:dyDescent="0.25">
      <c r="A698" s="105" t="s">
        <v>36</v>
      </c>
      <c r="B698" s="106" t="s">
        <v>14</v>
      </c>
      <c r="C698" s="106">
        <v>8</v>
      </c>
      <c r="D698" s="106" t="s">
        <v>20</v>
      </c>
      <c r="E698" s="130" t="s">
        <v>12</v>
      </c>
      <c r="F698" s="130" t="s">
        <v>12</v>
      </c>
    </row>
    <row r="699" spans="1:6" x14ac:dyDescent="0.25">
      <c r="A699" s="105" t="s">
        <v>36</v>
      </c>
      <c r="B699" s="106" t="s">
        <v>14</v>
      </c>
      <c r="C699" s="106">
        <v>1</v>
      </c>
      <c r="D699" s="106" t="s">
        <v>35</v>
      </c>
      <c r="E699" s="130">
        <v>36.86</v>
      </c>
      <c r="F699" s="130">
        <v>3694</v>
      </c>
    </row>
    <row r="700" spans="1:6" x14ac:dyDescent="0.25">
      <c r="A700" s="105" t="s">
        <v>36</v>
      </c>
      <c r="B700" s="106" t="s">
        <v>14</v>
      </c>
      <c r="C700" s="106">
        <v>9</v>
      </c>
      <c r="D700" s="106" t="s">
        <v>69</v>
      </c>
      <c r="E700" s="130" t="s">
        <v>12</v>
      </c>
      <c r="F700" s="130" t="s">
        <v>12</v>
      </c>
    </row>
    <row r="701" spans="1:6" x14ac:dyDescent="0.25">
      <c r="A701" s="105" t="s">
        <v>36</v>
      </c>
      <c r="B701" s="106" t="s">
        <v>18</v>
      </c>
      <c r="C701" s="106">
        <v>5</v>
      </c>
      <c r="D701" s="106" t="s">
        <v>16</v>
      </c>
      <c r="E701" s="130">
        <v>2.95</v>
      </c>
      <c r="F701" s="130">
        <v>144</v>
      </c>
    </row>
    <row r="702" spans="1:6" x14ac:dyDescent="0.25">
      <c r="A702" s="105" t="s">
        <v>36</v>
      </c>
      <c r="B702" s="106" t="s">
        <v>18</v>
      </c>
      <c r="C702" s="106">
        <v>4</v>
      </c>
      <c r="D702" s="106" t="s">
        <v>9</v>
      </c>
      <c r="E702" s="130">
        <v>6.82</v>
      </c>
      <c r="F702" s="130">
        <v>333</v>
      </c>
    </row>
    <row r="703" spans="1:6" x14ac:dyDescent="0.25">
      <c r="A703" s="105" t="s">
        <v>36</v>
      </c>
      <c r="B703" s="106" t="s">
        <v>18</v>
      </c>
      <c r="C703" s="106">
        <v>6</v>
      </c>
      <c r="D703" s="106" t="s">
        <v>11</v>
      </c>
      <c r="E703" s="130">
        <v>1.84</v>
      </c>
      <c r="F703" s="130">
        <v>90</v>
      </c>
    </row>
    <row r="704" spans="1:6" x14ac:dyDescent="0.25">
      <c r="A704" s="105" t="s">
        <v>36</v>
      </c>
      <c r="B704" s="106" t="s">
        <v>18</v>
      </c>
      <c r="C704" s="106">
        <v>7</v>
      </c>
      <c r="D704" s="106" t="s">
        <v>17</v>
      </c>
      <c r="E704" s="130">
        <v>0.23</v>
      </c>
      <c r="F704" s="130">
        <v>11</v>
      </c>
    </row>
    <row r="705" spans="1:6" x14ac:dyDescent="0.25">
      <c r="A705" s="105" t="s">
        <v>36</v>
      </c>
      <c r="B705" s="106" t="s">
        <v>18</v>
      </c>
      <c r="C705" s="106">
        <v>3</v>
      </c>
      <c r="D705" s="106" t="s">
        <v>10</v>
      </c>
      <c r="E705" s="130">
        <v>18.79</v>
      </c>
      <c r="F705" s="130">
        <v>917</v>
      </c>
    </row>
    <row r="706" spans="1:6" x14ac:dyDescent="0.25">
      <c r="A706" s="105" t="s">
        <v>36</v>
      </c>
      <c r="B706" s="106" t="s">
        <v>18</v>
      </c>
      <c r="C706" s="106">
        <v>2</v>
      </c>
      <c r="D706" s="106" t="s">
        <v>15</v>
      </c>
      <c r="E706" s="130">
        <v>21.08</v>
      </c>
      <c r="F706" s="130">
        <v>1029</v>
      </c>
    </row>
    <row r="707" spans="1:6" x14ac:dyDescent="0.25">
      <c r="A707" s="105" t="s">
        <v>36</v>
      </c>
      <c r="B707" s="106" t="s">
        <v>18</v>
      </c>
      <c r="C707" s="106">
        <v>8</v>
      </c>
      <c r="D707" s="106" t="s">
        <v>20</v>
      </c>
      <c r="E707" s="130" t="s">
        <v>12</v>
      </c>
      <c r="F707" s="130" t="s">
        <v>12</v>
      </c>
    </row>
    <row r="708" spans="1:6" x14ac:dyDescent="0.25">
      <c r="A708" s="105" t="s">
        <v>36</v>
      </c>
      <c r="B708" s="106" t="s">
        <v>18</v>
      </c>
      <c r="C708" s="106">
        <v>1</v>
      </c>
      <c r="D708" s="106" t="s">
        <v>35</v>
      </c>
      <c r="E708" s="130">
        <v>48.19</v>
      </c>
      <c r="F708" s="130">
        <v>2352</v>
      </c>
    </row>
    <row r="709" spans="1:6" x14ac:dyDescent="0.25">
      <c r="A709" s="105" t="s">
        <v>36</v>
      </c>
      <c r="B709" s="106" t="s">
        <v>18</v>
      </c>
      <c r="C709" s="106" t="s">
        <v>13</v>
      </c>
      <c r="D709" s="106" t="s">
        <v>69</v>
      </c>
      <c r="E709" s="132" t="s">
        <v>12</v>
      </c>
      <c r="F709" s="132" t="s">
        <v>12</v>
      </c>
    </row>
    <row r="710" spans="1:6" x14ac:dyDescent="0.25">
      <c r="A710" s="96"/>
      <c r="B710" s="98"/>
      <c r="D710" s="98"/>
      <c r="E710" s="98"/>
      <c r="F710" s="98"/>
    </row>
    <row r="711" spans="1:6" x14ac:dyDescent="0.25">
      <c r="A711" s="102" t="s">
        <v>94</v>
      </c>
      <c r="B711" s="98"/>
      <c r="D711" s="98"/>
      <c r="E711" s="98"/>
      <c r="F711" s="98"/>
    </row>
  </sheetData>
  <hyperlinks>
    <hyperlink ref="B2" r:id="rId1" display="../../../Analyses/PatternsHealthServiceUse/amb_visits_dx_specific_class.html" xr:uid="{00000000-0004-0000-0B00-000000000000}"/>
  </hyperlinks>
  <pageMargins left="0.7" right="0.7" top="0.75" bottom="0.75" header="0.3" footer="0.3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6C77028-38F7-4324-A3E0-CD528EFFB65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81941D6-1E3B-4CBC-ABEC-EEE63816EEE5}">
  <ds:schemaRefs>
    <ds:schemaRef ds:uri="http://purl.org/dc/terms/"/>
    <ds:schemaRef ds:uri="http://schemas.microsoft.com/office/2006/documentManagement/types"/>
    <ds:schemaRef ds:uri="175f2bb9-7ea2-4dfb-aa70-2a37afa654a9"/>
    <ds:schemaRef ds:uri="http://purl.org/dc/dcmitype/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bc2de261-d455-4aa8-8045-ab467327425b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F6C032C8-525B-40E4-B296-F633327FFA1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5f2bb9-7ea2-4dfb-aa70-2a37afa654a9"/>
    <ds:schemaRef ds:uri="bc2de261-d455-4aa8-8045-ab46732742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fig_data</vt:lpstr>
      <vt:lpstr>Suppltbl_rxNR_N</vt:lpstr>
      <vt:lpstr>Suppltbl_rxMR_N</vt:lpstr>
      <vt:lpstr>Suppltbl_rxR_N</vt:lpstr>
      <vt:lpstr>Suppltbl_rxNR_crdrt</vt:lpstr>
      <vt:lpstr>Suppltbl_rxMR_crdrt</vt:lpstr>
      <vt:lpstr>Suppltbl_rxR_crdrt</vt:lpstr>
      <vt:lpstr>tbl_data</vt:lpstr>
      <vt:lpstr>orig_data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Roxana Dragon</dc:creator>
  <cp:lastModifiedBy>John-Michael Bowes</cp:lastModifiedBy>
  <cp:lastPrinted>2020-06-05T01:06:55Z</cp:lastPrinted>
  <dcterms:created xsi:type="dcterms:W3CDTF">2016-04-05T19:27:30Z</dcterms:created>
  <dcterms:modified xsi:type="dcterms:W3CDTF">2021-06-23T19:19:10Z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